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Ingresos" sheetId="1" r:id="rId1"/>
    <sheet name="Gastos" sheetId="2" r:id="rId2"/>
    <sheet name="Programas" sheetId="3" r:id="rId3"/>
  </sheets>
  <definedNames>
    <definedName name="_xlnm.Print_Titles" localSheetId="1">'Gastos'!$1:$2</definedName>
    <definedName name="_xlnm.Print_Titles" localSheetId="0">'Ingresos'!$1:$2</definedName>
    <definedName name="_xlnm.Print_Titles" localSheetId="2">'Programas'!$A:$D,'Programas'!$1:$4</definedName>
  </definedNames>
  <calcPr fullCalcOnLoad="1"/>
</workbook>
</file>

<file path=xl/sharedStrings.xml><?xml version="1.0" encoding="utf-8"?>
<sst xmlns="http://schemas.openxmlformats.org/spreadsheetml/2006/main" count="864" uniqueCount="820">
  <si>
    <t>627: Proyectos complejos</t>
  </si>
  <si>
    <t>629: Otras inversiones nuevas asociadas al funcionamiento operativo de los servicios</t>
  </si>
  <si>
    <t>63: Inversión de reposición asociada al funcionamiento operativo de los servicios</t>
  </si>
  <si>
    <t>631: Terrenos y bienes naturales</t>
  </si>
  <si>
    <t>632: Edificios y otras construcciones</t>
  </si>
  <si>
    <t>633: Maquinaria, instalaciones técnicas y utillaje</t>
  </si>
  <si>
    <t>634: Elementos de transporte</t>
  </si>
  <si>
    <t>635: Mobiliario</t>
  </si>
  <si>
    <t>636: Equipos para procesos de información</t>
  </si>
  <si>
    <t>637: Proyectos complejos</t>
  </si>
  <si>
    <t>639: Otras inversiones de reposición asociadas al funcionamiento operativo de los servicios</t>
  </si>
  <si>
    <t>64: Gastos en inversiones de carácter inmaterial</t>
  </si>
  <si>
    <t>640: Gastos en inversiones de carácter inmaterial</t>
  </si>
  <si>
    <t>641: Gastos en aplicaciones informáticas</t>
  </si>
  <si>
    <t>648: Cuotas netas de intereses por operaciones de arrendamiento financiero (“leasing”)</t>
  </si>
  <si>
    <t>65: Inversiones gestionadas para otros entes públicos</t>
  </si>
  <si>
    <t>650: Gastos en inversiones gestionadas para otros entes públicos</t>
  </si>
  <si>
    <t>68: Gastos en inversiones de bienes patrimoniales</t>
  </si>
  <si>
    <t>681: Terrenos y bienes naturales</t>
  </si>
  <si>
    <t>682: Edificios y otras construcciones</t>
  </si>
  <si>
    <t>689: Otros gastos en inversiones de bienes patrimoniales</t>
  </si>
  <si>
    <t>69: Inversiones en bienes comunales</t>
  </si>
  <si>
    <t>690: Terrenos y bienes naturales</t>
  </si>
  <si>
    <t>692: Inversión en infraestructuras</t>
  </si>
  <si>
    <t>70: A la Administración General de la Entidad Local</t>
  </si>
  <si>
    <t>71: A Organismos Autónomos de la Entidad Local</t>
  </si>
  <si>
    <t>72: A la Administración del Estado</t>
  </si>
  <si>
    <t>720: A la Administración General del Estado</t>
  </si>
  <si>
    <t>721: A Organismos Autónomos y agencias</t>
  </si>
  <si>
    <t>721.00: Al Servicio Público de Empleo Estatal</t>
  </si>
  <si>
    <t>721.09: A otros organismos autónomos</t>
  </si>
  <si>
    <t>722: A fundaciones estatales</t>
  </si>
  <si>
    <t>723: A sociedades mercantiles estatales, entidades públicas empresariales y otros organismos públicos</t>
  </si>
  <si>
    <t>73: A la Seguridad Social</t>
  </si>
  <si>
    <t>74: A entes públicos y sociedades mercantiles de la Entidad local</t>
  </si>
  <si>
    <t>75: A Comunidades Autónomas</t>
  </si>
  <si>
    <t>750: A la Administración General de las Comunidades Autónomas</t>
  </si>
  <si>
    <t>751: A Organismos Autónomos y agencias de las Comunidades Autónomas</t>
  </si>
  <si>
    <t>752: A fundaciones de las Comunidades Autónomas</t>
  </si>
  <si>
    <t>Suma total</t>
  </si>
  <si>
    <t>Total Gastos</t>
  </si>
  <si>
    <t>TotaI Ingresos</t>
  </si>
  <si>
    <t>Presupuestos 2010</t>
  </si>
  <si>
    <t>(euros)</t>
  </si>
  <si>
    <t>Total Función</t>
  </si>
  <si>
    <t>Clasificación económica de los gastos</t>
  </si>
  <si>
    <t>Clasificación económica de los ingresos</t>
  </si>
  <si>
    <t>753: A sociedades mercantiles, entidades públicas empresariales y otros organismos públicos dependientes de las Comunidades Autónomas</t>
  </si>
  <si>
    <t>76: A Entidades Locales</t>
  </si>
  <si>
    <t>761: A Diputaciones, Consejos o Cabildos</t>
  </si>
  <si>
    <t>762: A Ayuntamientos</t>
  </si>
  <si>
    <t>763: A Mancomunidades</t>
  </si>
  <si>
    <t>764: A Áreas Metropolitanas</t>
  </si>
  <si>
    <t>765: A Comarcas</t>
  </si>
  <si>
    <t>766: A Entidades que agrupen Municipios</t>
  </si>
  <si>
    <t>767: A Consorcios</t>
  </si>
  <si>
    <t>768: A Entidades Locales Menores</t>
  </si>
  <si>
    <t>77: A empresas privadas</t>
  </si>
  <si>
    <t>78: A familias e instituciones sin fines de lucro</t>
  </si>
  <si>
    <t>79: Al exterior</t>
  </si>
  <si>
    <t>80: Adquisición de deuda del sector público</t>
  </si>
  <si>
    <t>800: Adquisición de deuda del sector público a corto plazo</t>
  </si>
  <si>
    <t>800.00: Al Estado</t>
  </si>
  <si>
    <t>800.10: A Comunidades Autónomas</t>
  </si>
  <si>
    <t>800.20: A Entidades locales</t>
  </si>
  <si>
    <t>800.90: A otros subsectores</t>
  </si>
  <si>
    <t>801: Adquisición de deuda del sector público a largo plazo</t>
  </si>
  <si>
    <t>801.00: Al Estado</t>
  </si>
  <si>
    <t>801.10: A Comunidades Autónomas</t>
  </si>
  <si>
    <t>801.20: A Entidades locales</t>
  </si>
  <si>
    <t>801.90: A otros subsectores</t>
  </si>
  <si>
    <t>81: Adquisición de Obligaciones y Bonos fuera del sector público</t>
  </si>
  <si>
    <t>810: Adquisición de obligaciones y bonos fuera del sector público a corto plazo. Desarrollo por sectores.</t>
  </si>
  <si>
    <t>811: Adquisición de obligaciones y bonos fuera del sector público a largo plazo. Desarrollo por sectores.</t>
  </si>
  <si>
    <t>82: Concesión préstamos al sector público</t>
  </si>
  <si>
    <t>820: Préstamos a corto plazo</t>
  </si>
  <si>
    <t>820.00: Al Estado</t>
  </si>
  <si>
    <t>820.10: A Comunidades Autónomas</t>
  </si>
  <si>
    <t>820.20: A Entidades locales</t>
  </si>
  <si>
    <t>820.90: A otros subsectores</t>
  </si>
  <si>
    <t>821: Préstamos a largo plazo</t>
  </si>
  <si>
    <t>821.00: Al Estado</t>
  </si>
  <si>
    <t>821.10: A Comunidades Autónomas</t>
  </si>
  <si>
    <t>821.20: A Entidades locales</t>
  </si>
  <si>
    <t>821.90: A otros subsectores</t>
  </si>
  <si>
    <t>83: Concesión de préstamos fuera del sector público</t>
  </si>
  <si>
    <t>830: Préstamos a corto plazo. Desarrollo por sectores.</t>
  </si>
  <si>
    <t>831: Préstamos a largo plazo. Desarrollo por sectores.</t>
  </si>
  <si>
    <t>84: Constitución de depósitos y fianzas</t>
  </si>
  <si>
    <t>840: Depósitos</t>
  </si>
  <si>
    <t>840.00: A corto plazo</t>
  </si>
  <si>
    <t>840.10: A largo plazo</t>
  </si>
  <si>
    <t>841: Fianzas</t>
  </si>
  <si>
    <t>841.00: A corto plazo</t>
  </si>
  <si>
    <t>841.10: A largo plazo</t>
  </si>
  <si>
    <t>85: Adquisición de acciones y participaciones del sector público</t>
  </si>
  <si>
    <t>Previsiones iniciales</t>
  </si>
  <si>
    <t>850: Adquisición de acciones y participaciones del sector público</t>
  </si>
  <si>
    <t>850.10: Adquisición de acciones y participaciones para compensar pérdidas</t>
  </si>
  <si>
    <t>850.20: Adquisición de acciones y participaciones para financiar inversiones no rentables</t>
  </si>
  <si>
    <t>850.90: Resto de adquisiciones de acciones dentro del sector público</t>
  </si>
  <si>
    <t>86: Adquisición de acciones y participaciones fuera del sector público</t>
  </si>
  <si>
    <t>860: Adquisición de acciones y participaciones fuera del sector público</t>
  </si>
  <si>
    <t>860.10: De empresas nacionales</t>
  </si>
  <si>
    <t>860.20: De empresas de la Unión Europea</t>
  </si>
  <si>
    <t>860.90: De otras empresas</t>
  </si>
  <si>
    <t>87: Aportaciones patrimoniales</t>
  </si>
  <si>
    <t>870: Aportaciones a fundaciones</t>
  </si>
  <si>
    <t>871: Aportaciones a consorcios</t>
  </si>
  <si>
    <t>872: Aportaciones a otros entes</t>
  </si>
  <si>
    <t>872.10: Aportaciones para compensar pérdidas</t>
  </si>
  <si>
    <t>872.20: Aportaciones para financiar inversiones no rentables</t>
  </si>
  <si>
    <t>872.90: Resto de aportaciones</t>
  </si>
  <si>
    <t>90: Amortización de Deuda Pública en euros</t>
  </si>
  <si>
    <t>900: Amortización de Deuda Pública en euros a corto plazo</t>
  </si>
  <si>
    <t>901: Amortización de Deuda Pública en euros a largo plazo</t>
  </si>
  <si>
    <t>91: Amortización de préstamos y de operaciones en euros</t>
  </si>
  <si>
    <t>910: Amortización de préstamos a corto plazo de entes del sector público</t>
  </si>
  <si>
    <t>911: Amortización de préstamos a largo plazo de entes del sector público</t>
  </si>
  <si>
    <t>912: Amortización de préstamos a corto plazo de entes de fuera del sector público</t>
  </si>
  <si>
    <t>913: Amortización de préstamos a largo plazo de entes de fuera del sector público</t>
  </si>
  <si>
    <t>92: Amortización de Deuda Pública en moneda distinta del euro</t>
  </si>
  <si>
    <t>920: Amortización de Deuda Pública en moneda distinta del euro a corto plazo</t>
  </si>
  <si>
    <t>921: Amortización de Deuda Pública en moneda distinta del euro a largo plazo</t>
  </si>
  <si>
    <t>93: Amortización de préstamos en moneda distinta del euro</t>
  </si>
  <si>
    <t>930: Amortización de préstamos en moneda distinta del euro a corto plazo</t>
  </si>
  <si>
    <t>931: Amortización de préstamos en moneda distinta del euro a largo plazo</t>
  </si>
  <si>
    <t>94: Devolución de depósitos y fianzas</t>
  </si>
  <si>
    <t>940: Devolución de depósitos</t>
  </si>
  <si>
    <t>941: Devolución de fianzas</t>
  </si>
  <si>
    <t>Clasificación por programas</t>
  </si>
  <si>
    <t>0: DEUDA PÚBLICA</t>
  </si>
  <si>
    <t>01: Deuda Pública</t>
  </si>
  <si>
    <t>011: Deuda Pública</t>
  </si>
  <si>
    <t>1: SERVICIOS PÚBLICOS BÁSICOS</t>
  </si>
  <si>
    <t>13: Seguridad y movilidad ciudadana</t>
  </si>
  <si>
    <t>130: Administración General de la Seguridad y Protección Civil</t>
  </si>
  <si>
    <t>132: Seguridad y Orden Público</t>
  </si>
  <si>
    <t>133: Ordenación del tráfico y del estacionamiento</t>
  </si>
  <si>
    <t>134: Protección civil</t>
  </si>
  <si>
    <t>135: Servicio de extinción de incendios</t>
  </si>
  <si>
    <t>15: Vivienda y urbanismo</t>
  </si>
  <si>
    <t>150: Administración General de Vivienda y urbanismo</t>
  </si>
  <si>
    <t>151: Urbanismo</t>
  </si>
  <si>
    <t>152: Vivienda.</t>
  </si>
  <si>
    <t>153: Acceso a la vivienda</t>
  </si>
  <si>
    <t>154: Fomento de la edificación protegida</t>
  </si>
  <si>
    <t>155: Vías públicas</t>
  </si>
  <si>
    <t>16: Bienestar comunitario</t>
  </si>
  <si>
    <t>161: Saneamiento, abastecimiento y distribución de aguas.</t>
  </si>
  <si>
    <t>162: Recogida, eliminación y tratamiento de residuos.</t>
  </si>
  <si>
    <t>163: Limpieza viaria.</t>
  </si>
  <si>
    <t>164: Cementerios y servicios funerarios</t>
  </si>
  <si>
    <t>165: Alumbrado público</t>
  </si>
  <si>
    <t>169: Otros servicios de bienestar comunitario</t>
  </si>
  <si>
    <t>17: Medio ambiente</t>
  </si>
  <si>
    <t>170: Administración general del medio ambiente</t>
  </si>
  <si>
    <t>171: Parques y jardines</t>
  </si>
  <si>
    <t>172: Protección y mejora del medio ambiente</t>
  </si>
  <si>
    <t>179: Otras actuaciones relacionadas con el medio ambiente </t>
  </si>
  <si>
    <t>2: ACTUACIONES DE PROTECCIÓN Y PROMOCIÓN SOCIAL</t>
  </si>
  <si>
    <t>21: Pensiones</t>
  </si>
  <si>
    <t>211: Pensiones</t>
  </si>
  <si>
    <t>22: Otras prestaciones económicas a favor de empleados</t>
  </si>
  <si>
    <t>221: Otras prestaciones económicas a favor de empleados</t>
  </si>
  <si>
    <t>23: Servicios Sociales y promoción social</t>
  </si>
  <si>
    <t>230: Administración General de servicios sociales.</t>
  </si>
  <si>
    <t>231: Acción social</t>
  </si>
  <si>
    <t>232: Promoción social</t>
  </si>
  <si>
    <t>233: Asistencia a personas dependientes</t>
  </si>
  <si>
    <t>24: Fomento del Empleo</t>
  </si>
  <si>
    <t>241: Fomento del Empleo</t>
  </si>
  <si>
    <t>3: PRODUCCIÓN DE BIENES PÚBLICOS DE CARÁCTER PREFERENTE</t>
  </si>
  <si>
    <t>31: Sanidad</t>
  </si>
  <si>
    <t>312: Hospitales, servicios asistenciales y centros de salud.</t>
  </si>
  <si>
    <t>313: Acciones públicas relativas a la salud.</t>
  </si>
  <si>
    <t>32: Educación</t>
  </si>
  <si>
    <t>320: Administración general de educación</t>
  </si>
  <si>
    <t>321: Enseñanza preescolar y primaria</t>
  </si>
  <si>
    <t>322: Enseñanza secundaria</t>
  </si>
  <si>
    <t>323: Promoción educativa</t>
  </si>
  <si>
    <t>324: Servicios complementarios de educación</t>
  </si>
  <si>
    <t>33: Cultura</t>
  </si>
  <si>
    <t>330: Administración General de Cultura</t>
  </si>
  <si>
    <t>332: Bibliotecas y Archivos</t>
  </si>
  <si>
    <t>333: Museos y Artes Plásticas</t>
  </si>
  <si>
    <t>334: Promoción cultural</t>
  </si>
  <si>
    <t>335: Artes escénicas</t>
  </si>
  <si>
    <t>336: Arqueología y protección del Patrimonio Histórico-Artístico</t>
  </si>
  <si>
    <t>337: Ocio y tiempo libre</t>
  </si>
  <si>
    <t>338: Fiestas populares y festejos</t>
  </si>
  <si>
    <t>34: Deporte</t>
  </si>
  <si>
    <t>340: Administración General de Deportes.</t>
  </si>
  <si>
    <t>341:  Promoción y fomento del deporte.</t>
  </si>
  <si>
    <t>342: Instalaciones deportivas.</t>
  </si>
  <si>
    <t>4: ACTUACIONES DE CARÁCTER ECONÓMICO</t>
  </si>
  <si>
    <t>41: Agricultura, Ganadería y Pesca</t>
  </si>
  <si>
    <t>410: Administración General de Agricultura, Ganadería y Pesca</t>
  </si>
  <si>
    <t>412: Mejora de las estructuras agropecuarias y de los sistemas productivos</t>
  </si>
  <si>
    <t>414: Desarrollo rural</t>
  </si>
  <si>
    <t>415: Protección y desarrollo de los recursos pesqueros.</t>
  </si>
  <si>
    <t>419: Otras actuaciones en agricultura, ganadería y pesca</t>
  </si>
  <si>
    <t>42: Industria y energía</t>
  </si>
  <si>
    <t>420: Administración General de Industria y energía</t>
  </si>
  <si>
    <t>422: Industria</t>
  </si>
  <si>
    <t>423: Minería</t>
  </si>
  <si>
    <t>425: Energía</t>
  </si>
  <si>
    <t>43: Comercio, turismo y pequeñas y medianas empresas</t>
  </si>
  <si>
    <t>430: Administración General de Comercio, turismo y pequeñas y medianas empresas</t>
  </si>
  <si>
    <t>431: Comercio</t>
  </si>
  <si>
    <t>432: Ordenación y promoción turística</t>
  </si>
  <si>
    <t>433: Desarrollo empresarial</t>
  </si>
  <si>
    <t>439: Otras actuaciones sectoriales</t>
  </si>
  <si>
    <t>44: Transporte público</t>
  </si>
  <si>
    <t>440: Administración general del transporte</t>
  </si>
  <si>
    <t>441: Promoción, mantenimiento y desarrollo del transporte</t>
  </si>
  <si>
    <t>442: Infraestructuras del transporte</t>
  </si>
  <si>
    <t>45: Infraestructuras</t>
  </si>
  <si>
    <t>450: Administración General de Infraestructuras</t>
  </si>
  <si>
    <t>452: Recursos Hidráulicos</t>
  </si>
  <si>
    <t>453: Carreteras</t>
  </si>
  <si>
    <t>454: Caminos vecinales.</t>
  </si>
  <si>
    <t>459: Otras infraestructuras</t>
  </si>
  <si>
    <t>46: Investigación, desarrollo e innovación</t>
  </si>
  <si>
    <t>462: Investigación y estudios relacionados con los servicios públicos</t>
  </si>
  <si>
    <t>463: Investigación científica, técnica y aplicada.</t>
  </si>
  <si>
    <t>49: Otras actuaciones de carácter económico</t>
  </si>
  <si>
    <t>491: Sociedad de la información</t>
  </si>
  <si>
    <t>492: Gestión del conocimiento</t>
  </si>
  <si>
    <t>493: Oficinas de defensa al consumidor</t>
  </si>
  <si>
    <t>9: ACTUACIONES DE CARÁCTER GENERAL</t>
  </si>
  <si>
    <t>91: Órganos de gobierno</t>
  </si>
  <si>
    <t>912: Órganos de gobierno</t>
  </si>
  <si>
    <t>92: Servicios de carácter general</t>
  </si>
  <si>
    <t>920: Administración General</t>
  </si>
  <si>
    <t>922: Coordinación y organización institucional de las entidades locales</t>
  </si>
  <si>
    <t>923: Información básica y estadística</t>
  </si>
  <si>
    <t>924: Participación ciudadana</t>
  </si>
  <si>
    <t>925: Atención a los ciudadanos.</t>
  </si>
  <si>
    <t>926: Comunicaciones internas.</t>
  </si>
  <si>
    <t>929: Imprevistos y funciones no clasificadas..</t>
  </si>
  <si>
    <t>93: Administración financiera y tributaria</t>
  </si>
  <si>
    <t>931: Política económica y fiscal</t>
  </si>
  <si>
    <t>932: Gestión del sistema tributario</t>
  </si>
  <si>
    <t>933: Gestión del patrimonio</t>
  </si>
  <si>
    <t>934: Gestión de la deuda y de la tesorería</t>
  </si>
  <si>
    <t>94: Transferencias a otras Administraciones Públicas</t>
  </si>
  <si>
    <t>941: Transferencias a Comunidades Autónomas</t>
  </si>
  <si>
    <t>942: Transferencias a Entidades Locales territoriales</t>
  </si>
  <si>
    <t>943: Transferencias a otras Entidades Locales</t>
  </si>
  <si>
    <t>944: Transferencias a la Administración General del Estado</t>
  </si>
  <si>
    <t>1: IMPUESTOS DIRECTOS</t>
  </si>
  <si>
    <t>10: Impuesto sobre la Renta</t>
  </si>
  <si>
    <t>100: Impuestos sobre la Renta de las Personas Físicas</t>
  </si>
  <si>
    <t>101: Impuesto sobre Sociedades</t>
  </si>
  <si>
    <t>102: Impuesto sobre la Renta de No Residentes</t>
  </si>
  <si>
    <t>11: Impuestos sobre el capital</t>
  </si>
  <si>
    <t>110: Impuesto sobre Sucesiones y Donaciones</t>
  </si>
  <si>
    <t>111: Impuesto sobre Patrimonio</t>
  </si>
  <si>
    <t>112: Impuesto sobre Bienes Inmuebles. Bienes Inmubles de Naturaleza Rústica.</t>
  </si>
  <si>
    <t>113: Impuesto sobre Bienes Inmuebles. Bienes inmuebles de Naturaleza Urbana.</t>
  </si>
  <si>
    <t>114: Impuesto sobre Bienes Inmuebles. Bienes Inmuebles de características especiales.</t>
  </si>
  <si>
    <t>115: Impuesto sobre Vehículos de Tracción Mecánica</t>
  </si>
  <si>
    <t>116: Impuesto sobre Incremento del Valor de los Terrenos de Naturaleza Urbana</t>
  </si>
  <si>
    <t>117: Impuesto sobre viviendas desocupadas</t>
  </si>
  <si>
    <t>13: Impuesto sobre las Actividades Económicas</t>
  </si>
  <si>
    <t>130: Impuesto sobre Actividades Económicas</t>
  </si>
  <si>
    <t>16: Recargos sobre impuestos directos del Estado y de la Comunidad Autónoma</t>
  </si>
  <si>
    <t>160: Sobre impuestos del Estado</t>
  </si>
  <si>
    <t>161: Sobre impuestos de la Comunidad Autónoma</t>
  </si>
  <si>
    <t>17: Recargos sobre impuestos directos de otros entes locales</t>
  </si>
  <si>
    <t>170: En el Impuesto sobre Bienes Inmuebles</t>
  </si>
  <si>
    <t>171: Recargo provincial en el Impuesto sobre Actividades Económicas</t>
  </si>
  <si>
    <t>179: Otros recargos sobre impuestos directos de otros entes locales</t>
  </si>
  <si>
    <t>18: Impuestos directos extinguidos</t>
  </si>
  <si>
    <t>19: Otros impuestos directos</t>
  </si>
  <si>
    <t>2: IMPUESTOS INDIRECTOS</t>
  </si>
  <si>
    <t>21: Impuestos sobre el Valor Añadido</t>
  </si>
  <si>
    <t>210: Impuesto sobre el Valor Añadido</t>
  </si>
  <si>
    <t>22: Sobre consumos específicos</t>
  </si>
  <si>
    <t>220: Impuestos Especiales</t>
  </si>
  <si>
    <t>220.00: Impuesto sobre el alcohol y bebidas derivadas</t>
  </si>
  <si>
    <t>220.01: Impuesto sobre la cerveza</t>
  </si>
  <si>
    <t>220.02: Impuesto sobre el vino y bebidas fermentadas</t>
  </si>
  <si>
    <t>220.03: Impuesto sobre las labores del tabaco</t>
  </si>
  <si>
    <t>220.04: Impuesto sobre hidrocarburos</t>
  </si>
  <si>
    <t>220.05: Impuesto sobre determinados medios de transporte</t>
  </si>
  <si>
    <t>220.06: Impuesto sobre productos intermedios</t>
  </si>
  <si>
    <t>220.07: Impuesto sobre la energía</t>
  </si>
  <si>
    <t>220.08: Impuesto sobre ventas minoristas de hidrocarburos</t>
  </si>
  <si>
    <t>220.09: Exacción sobre la gasolina</t>
  </si>
  <si>
    <t>26: Recargos sobre impuestos indirectos del Estado y de la Comunidad Autónoma</t>
  </si>
  <si>
    <t>260: Sobre impuestos del Estado</t>
  </si>
  <si>
    <t>261: Sobre impuestos de la Comunidad Autónoma</t>
  </si>
  <si>
    <t>27: Recargos sobre impuestos indirectos de otros entes locales</t>
  </si>
  <si>
    <t>270: Sobre impuestos de otros entes locales</t>
  </si>
  <si>
    <t>28: Impuestos indirectos extinguidos</t>
  </si>
  <si>
    <t>29: Otros impuestos indirectos</t>
  </si>
  <si>
    <t>290: Impuesto sobre construcciones, instalaciones y obras</t>
  </si>
  <si>
    <t>291: Impuesto sobre gastos suntuarios (Cotos de caza y pesca)</t>
  </si>
  <si>
    <t>292: Arbitrio sobre importaciones y entregas de mercancías en Canarias (AIEM)</t>
  </si>
  <si>
    <t>293: Impuesto general indirecto canario (IGIC)</t>
  </si>
  <si>
    <t>294: Impuesto sobre la producción, los servicios y la importación (IPSI) de Ceuta y Melilla</t>
  </si>
  <si>
    <t>295: Impuesto sobre primas de seguros</t>
  </si>
  <si>
    <t>296: Impuesto sobre transmisiones patrimoniales y actos jurídicos documentados</t>
  </si>
  <si>
    <t>299: Otros Impuestos indirectos</t>
  </si>
  <si>
    <t>3: TASAS, PRECIOS PÚBLICOS Y OTROS INGRESOS</t>
  </si>
  <si>
    <t>30: Tasas por la prestación de servicios públicos básicos</t>
  </si>
  <si>
    <t>300: Servicio de abastecimiento de agua</t>
  </si>
  <si>
    <t>301: Servicio de alcantarillado</t>
  </si>
  <si>
    <t>302: Servicio de recogida de basuras</t>
  </si>
  <si>
    <t>303: Servicio de tratamiento de residuos</t>
  </si>
  <si>
    <t>304: Canon de saneamiento</t>
  </si>
  <si>
    <t>309: Otras tasas por prestación de servicios básicos</t>
  </si>
  <si>
    <t>31: Tasas por la prestación de servicios públicos de carácter social y preferente</t>
  </si>
  <si>
    <t>310: Servicios hospitalarios</t>
  </si>
  <si>
    <t>311: Servicios asistenciales</t>
  </si>
  <si>
    <t>312: Servicios educativos</t>
  </si>
  <si>
    <t>313: Servicios deportivos</t>
  </si>
  <si>
    <t>319: Otras tasas por prestación de servicios de carácter preferente</t>
  </si>
  <si>
    <t>32: Tasas por la realización de actividades de competencia local</t>
  </si>
  <si>
    <t>320: Licencias de caza y pesca</t>
  </si>
  <si>
    <t>321: Licencias urbanísticas</t>
  </si>
  <si>
    <t>322: Cedulas de habitabilidad y licencias de primera ocupación</t>
  </si>
  <si>
    <t>323: Tasas por otros servicios urbanísticos</t>
  </si>
  <si>
    <t>324: Tasas sobre el juego</t>
  </si>
  <si>
    <t>325: Tasa por expedición de documentos</t>
  </si>
  <si>
    <t>326: Tasa por retirada de vehículos</t>
  </si>
  <si>
    <t>329: Otras tasas por la realización de actividades de competencia local</t>
  </si>
  <si>
    <t>33: Tasas por la utilización privativa o el aprovechamiento especial del dominio público local</t>
  </si>
  <si>
    <t>330: Tasa de estacionamiento de vehículos</t>
  </si>
  <si>
    <t>331: Tasa por entrada de vehículos</t>
  </si>
  <si>
    <t>332: Tasa por utilización privativa o aprovechamiento especial por empresas explotadoras de servicios de suministros</t>
  </si>
  <si>
    <t>333: Tasa por utilización privativa o aprovechamiento especial por empresas explotadoras de servicios de telecomunicaciones</t>
  </si>
  <si>
    <t>334: Tasa por apertura de calas y zanjas</t>
  </si>
  <si>
    <t>335: Tasa por ocupación de la vía pública con terrazas</t>
  </si>
  <si>
    <t>336: Tasa por ocupación de la vía pública con suspensión temporal del tráfico rodado</t>
  </si>
  <si>
    <t>337: Tasas por aprovechamiento del vuelo</t>
  </si>
  <si>
    <t>338: Compensación de Telefónica de España S.A.</t>
  </si>
  <si>
    <t>339: Otras tasas por utilización privativa del dominio público</t>
  </si>
  <si>
    <t>34: Precios públicos</t>
  </si>
  <si>
    <t>340: Servicios hospitalarios</t>
  </si>
  <si>
    <t>341: Servicios asistenciales</t>
  </si>
  <si>
    <t>342: Servicios educativos</t>
  </si>
  <si>
    <t>343: Servicios deportivos</t>
  </si>
  <si>
    <t>344: Entradas a museos, exposiciones, espectáculos</t>
  </si>
  <si>
    <t>345: Servicio de transporte público urbano</t>
  </si>
  <si>
    <t>349: Otros precios públicos</t>
  </si>
  <si>
    <t>35: Contribuciones especiales</t>
  </si>
  <si>
    <t>350: Para la ejecución de obras</t>
  </si>
  <si>
    <t>351: Para el establecimiento o ampliación de servicios</t>
  </si>
  <si>
    <t>36: Ventas</t>
  </si>
  <si>
    <t>38: Reintegros de operaciones corrientes</t>
  </si>
  <si>
    <t>380: Reintegro de avales</t>
  </si>
  <si>
    <t>389: Otros reintegros de operaciones corrientes</t>
  </si>
  <si>
    <t>39: Otros ingresos</t>
  </si>
  <si>
    <t>391: Multas</t>
  </si>
  <si>
    <t>391.00: Multas por infracciones urbanísticas</t>
  </si>
  <si>
    <t>391.10: Multas por infracciones tributarias y análogas</t>
  </si>
  <si>
    <t>391.20: Multas por infracciones de la Ordenanza de circulación</t>
  </si>
  <si>
    <t>391.90: Otras multas y sanciones</t>
  </si>
  <si>
    <t>392: Recargos del periodo ejecutivo y por declaración extemporánea sin requerimiento previo</t>
  </si>
  <si>
    <t>392.00: Recargos por declaración extemporánea sin requerimiento previo</t>
  </si>
  <si>
    <t>392.10: Recargo ejecutivo</t>
  </si>
  <si>
    <t>392.11: Recargo de apremio</t>
  </si>
  <si>
    <t>393: Intereses de demora</t>
  </si>
  <si>
    <t>394: Prestación personal</t>
  </si>
  <si>
    <t>395: Prestación de transporte</t>
  </si>
  <si>
    <t>396: Ingresos por actuaciones de urbanización</t>
  </si>
  <si>
    <t>396.00: Canon de urbanización</t>
  </si>
  <si>
    <t>396.10: Cuotas de urbanización</t>
  </si>
  <si>
    <t>397: Aprovechamientos urbanísticos</t>
  </si>
  <si>
    <t>397.00: Canon por aprovechamientos urbanísticos</t>
  </si>
  <si>
    <t>397.10: Otros ingresos por aprovechamientos urbanísticos</t>
  </si>
  <si>
    <t>398: Indemnizaciones de seguros de no vida</t>
  </si>
  <si>
    <t>399: Otros ingresos diversos</t>
  </si>
  <si>
    <t>4: TRANSFERENCIAS CORRIENTES</t>
  </si>
  <si>
    <t>40: De la Administración General de la Entidad Local</t>
  </si>
  <si>
    <t>41: De Organismos Autónomos de la Entidad Local</t>
  </si>
  <si>
    <t>42: De la Administración del Estado</t>
  </si>
  <si>
    <t>420: De la Administración General del Estado</t>
  </si>
  <si>
    <t>420.00: Participación en los Tributos del Estado</t>
  </si>
  <si>
    <t>420.10: Fondo Complementario de Financiación</t>
  </si>
  <si>
    <t>420.20: Compensación por beneficios fiscales</t>
  </si>
  <si>
    <t>420.90: Otras transferencias corrientes de la Administración General del Estado</t>
  </si>
  <si>
    <t>421: De Organismos Autónomos y agencias estatales</t>
  </si>
  <si>
    <t>421.00: Del Servicio Público de Empleo Estatal</t>
  </si>
  <si>
    <t>421.90: De otros Organismos Autónomos y Agencias</t>
  </si>
  <si>
    <t>422: De fundaciones estatales</t>
  </si>
  <si>
    <t>423: De sociedades mercantiles estatales, entidades públicas empresariales y otros organismos públicos</t>
  </si>
  <si>
    <t>423.00: De Loterías y Apuestas del Estado</t>
  </si>
  <si>
    <t>423.90: De otras sociedades mercantiles estatales, entidades públicas empresariales y organismos públicos</t>
  </si>
  <si>
    <t>43: De la Seguridad Social</t>
  </si>
  <si>
    <t>44: De entes públicos y sociedades mercantiles de la Entidad local</t>
  </si>
  <si>
    <t>440: De entes públicos</t>
  </si>
  <si>
    <t>441: De sociedades mercantiles</t>
  </si>
  <si>
    <t>45: De Comunidades Autónomas</t>
  </si>
  <si>
    <t>450: De la Administración General de las Comunidades Autónomas</t>
  </si>
  <si>
    <t>450.00: Participación en tributos de la Comunidad Autónoma</t>
  </si>
  <si>
    <t>450.01: Otras transferencias incondicionadas</t>
  </si>
  <si>
    <t>450.02: Transferencias corrientes en cumplimiento de convenios suscritos con la Comunidad Autónoma en materia de Servicios Sociales y Políticas de Igualdad</t>
  </si>
  <si>
    <t>450.30: Transferencias corrientes en cumplimiento de convenios suscritos con la Comunidad Autónoma en materia de Educación</t>
  </si>
  <si>
    <t>450.50: Transferencias corrientes en cumplimiento de convenios suscritos con la Comunidad Autónoma en materia de Empleo y Desarrollo local</t>
  </si>
  <si>
    <t>450.60: Otras transferencias corrientes en cumplimiento de convenios suscritos con la Comunidad Autónoma</t>
  </si>
  <si>
    <t>450.80: Otras subvenciones corrientes de la Administración General de la Comunidad Autónoma</t>
  </si>
  <si>
    <t>451: De Organismos Autónomos y agencias de las Comunidades Autónomas</t>
  </si>
  <si>
    <t>452: De fundaciones de las Comunidades Autónomas</t>
  </si>
  <si>
    <t>453: De sociedades mercantiles, entidades públicas empresariales y otros organismos públicos dependientes de las Comunidades Autónomas</t>
  </si>
  <si>
    <t>46: De Entidades Locales</t>
  </si>
  <si>
    <t>461: De Diputaciones, Consejos o Cabildos</t>
  </si>
  <si>
    <t>462: De Ayuntamientos</t>
  </si>
  <si>
    <t>463: De Mancomunidades</t>
  </si>
  <si>
    <t>464: De Áreas Metropolitanas</t>
  </si>
  <si>
    <t>465: De Comarcas</t>
  </si>
  <si>
    <t>466: De Entidades que agrupen Municipios</t>
  </si>
  <si>
    <t>467: De Consorcios</t>
  </si>
  <si>
    <t>468: De Entidades locales Menores</t>
  </si>
  <si>
    <t>47: De Empresas privadas</t>
  </si>
  <si>
    <t>48: De familias e instituciones sin fines de lucro</t>
  </si>
  <si>
    <t>49: Del exterior</t>
  </si>
  <si>
    <t>490: Del Fondo Social Europeo</t>
  </si>
  <si>
    <t>491: Del Fondo de Desarrollo Regional</t>
  </si>
  <si>
    <t>492: Del Fondo de Cohesión</t>
  </si>
  <si>
    <t>493: Del Fondo Europeo Agrícola de Garantía (FEAGA)</t>
  </si>
  <si>
    <t>494: Del Fondo Europeo Agrícola de Desarrollo Rural (FEADER)</t>
  </si>
  <si>
    <t>495: Del FEOGA-Orientación</t>
  </si>
  <si>
    <t>496: Del Fondo Europeo de la Pesca (FEP)</t>
  </si>
  <si>
    <t>497: Otras transferencias de la Unión Europea</t>
  </si>
  <si>
    <t>499: Otras tansferencias del exterior, excluyendo la Unión Europea</t>
  </si>
  <si>
    <t>5: INGRESOS PATRIMONIALES</t>
  </si>
  <si>
    <t>50: Intereses de títulos y valores</t>
  </si>
  <si>
    <t>500: Del Estado</t>
  </si>
  <si>
    <t>501: De Organismos Autónomos y agencias</t>
  </si>
  <si>
    <t>504: De sociedades mercantiles estatales, entidades públicas empresariales y otros organismos públicos</t>
  </si>
  <si>
    <t>505: De Comunidades Autónomas</t>
  </si>
  <si>
    <t>506: De Entidades locales</t>
  </si>
  <si>
    <t>507: De empresas privadas</t>
  </si>
  <si>
    <t>51: Intereses de anticipos y préstamos concedidos</t>
  </si>
  <si>
    <t>511: A Organismos Autónomos y agencias</t>
  </si>
  <si>
    <t>514: A sociedades mercantiles, entidades públicas empresariales y otros organismos públicos</t>
  </si>
  <si>
    <t>518: A familias e instituciones sin ánimo de lucro</t>
  </si>
  <si>
    <t>52: Intereses de depósitos</t>
  </si>
  <si>
    <t>53: Dividendos y participación beneficios</t>
  </si>
  <si>
    <t>531: De Organismos Autónomos y agencias</t>
  </si>
  <si>
    <t>534: De Sociedades mercantiles, entidades públicas empresariales y otros organismos públicos</t>
  </si>
  <si>
    <t>534.00: De sociedades y entidades dependientes de las entidades locales</t>
  </si>
  <si>
    <t>534.10: De sociedades y entidades no dependientes de las entidades locales</t>
  </si>
  <si>
    <t>537: De empresas privadas</t>
  </si>
  <si>
    <t>54: Rentas de bienes inmuebles</t>
  </si>
  <si>
    <t>541: Arrendamientos de fincas urbanas</t>
  </si>
  <si>
    <t>542: Arrendamientos de fincas rústicas</t>
  </si>
  <si>
    <t>544: Censos</t>
  </si>
  <si>
    <t>549: Otras rentas de bienes inmuebles</t>
  </si>
  <si>
    <t>55: Productos de concesiones y aprovechamientos especiales</t>
  </si>
  <si>
    <t>550: De concesiones administrativas con contraprestación periódica</t>
  </si>
  <si>
    <t>551: De concesiones administrativas con contraprestación no periódica</t>
  </si>
  <si>
    <t>552: Derecho de superficie con contraprestación periódica</t>
  </si>
  <si>
    <t>553: Derecho de superficie con contraprestación no periódica</t>
  </si>
  <si>
    <t>554: Aprovechamientos agrícolas y forestales</t>
  </si>
  <si>
    <t>554.00: Producto de explotaciones forestales</t>
  </si>
  <si>
    <t>554.10: Fondo de mejora de montes</t>
  </si>
  <si>
    <t>555: Aprovechamientos especiales con contraprestación</t>
  </si>
  <si>
    <t>559: Otras concesiones y aprovechamientos</t>
  </si>
  <si>
    <t>59: Otros ingresos patrimoniales</t>
  </si>
  <si>
    <t>591: Beneficios por realización de inversiones financieras</t>
  </si>
  <si>
    <t>592: Ingresos por operaciones de intercambio financiero</t>
  </si>
  <si>
    <t>599: Otros ingresos patrimoniales</t>
  </si>
  <si>
    <t>6: ENAJENACIÓN DE INVERSIONES REALES</t>
  </si>
  <si>
    <t>60: De terrenos</t>
  </si>
  <si>
    <t>600: Venta de solares</t>
  </si>
  <si>
    <t>601: Venta de fincas rústicas</t>
  </si>
  <si>
    <t>602: Parcelas sobrantes de la vía pública</t>
  </si>
  <si>
    <t>603: Patrimonio público del suelo</t>
  </si>
  <si>
    <t>609: Otros terrenos</t>
  </si>
  <si>
    <t>61: De las demás inversiones reales</t>
  </si>
  <si>
    <t>611: De inversiones de carácter inmaterial</t>
  </si>
  <si>
    <t>612: De objetos valiosos</t>
  </si>
  <si>
    <t>619: De otras inversiones reales</t>
  </si>
  <si>
    <t>68: Reintegros por operaciones de capital</t>
  </si>
  <si>
    <t>680: De ejercicios cerrados</t>
  </si>
  <si>
    <t>7: TRANSFERENCIAS DE CAPITAL</t>
  </si>
  <si>
    <t>70: De la Administración General de la Entidad Local</t>
  </si>
  <si>
    <t>71: De Organismos Autónomos de la Entidad Local</t>
  </si>
  <si>
    <t>72: De la Administración del Estado</t>
  </si>
  <si>
    <t>720: De la Administración General del Estado</t>
  </si>
  <si>
    <t>721: De Organismos Autónomos y agencias estatales</t>
  </si>
  <si>
    <t>721.00: Del Servicio Público de Empleo Estatal</t>
  </si>
  <si>
    <t>721.90: De otros Organismos Autónomos y agencias</t>
  </si>
  <si>
    <t>722: De fundaciones estatales</t>
  </si>
  <si>
    <t>723: De sociedades mercantiles estatales, entidades públicas empresariales y otros organismos públicos</t>
  </si>
  <si>
    <t>723.00: De Loterías y Apuestas del Estado</t>
  </si>
  <si>
    <t>723.90: De otras sociedades mercantiles estatales, entidades públicas empresariales y otros organismos públicos</t>
  </si>
  <si>
    <t>73: De la Seguridad Social</t>
  </si>
  <si>
    <t>74: De entes públicos y sociedades mercantiles de la Entidad local</t>
  </si>
  <si>
    <t>740: De entes públicos</t>
  </si>
  <si>
    <t>741: De sociedades mercantiles</t>
  </si>
  <si>
    <t>75: De Comunidades Autónomas</t>
  </si>
  <si>
    <t>750: De la Administración General de las Comunidades Autónomas</t>
  </si>
  <si>
    <t>750.00: Subvenciones afectas a la amortización de préstamos y operaciones financieras</t>
  </si>
  <si>
    <t>750.02: Transferencias de capital en cumplimiento de convenios suscritos con la Comunidad Autónoma en materia de Servicios Sociales y Políticas de Igualdad</t>
  </si>
  <si>
    <t>750.30: Transferencias de capital en cumplimiento de convenios suscritos con la Comunidad Autónoma en materia de Educación</t>
  </si>
  <si>
    <t>750.50: Transferencias de capital en cumplimiento de convenios suscritos con la Comunidad Autónoma en materia de Empleo y Desarrollo local</t>
  </si>
  <si>
    <t>750.60: Otras transferencias de capital en cumplimiento de convenios suscritos con la Comunidad Autónoma</t>
  </si>
  <si>
    <t>750.80: Otras transferencias de capital de la Administración General de la Comunidad Autónoma</t>
  </si>
  <si>
    <t>751: De Organismos Autónomos y agencias de las Comunidades Autónomas</t>
  </si>
  <si>
    <t>752: De fundaciones de las Comunidades Autónomas</t>
  </si>
  <si>
    <t>753: De sociedades mercantiles, entidades públicas empresariales y otros organismos públicos dependientes de las Comunidades Autónomas</t>
  </si>
  <si>
    <t>76: De Entidades Locales</t>
  </si>
  <si>
    <t>761: De Diputaciones, Consejos o Cabildos</t>
  </si>
  <si>
    <t>762: De Ayuntamientos</t>
  </si>
  <si>
    <t>763: De Mancomunidades</t>
  </si>
  <si>
    <t>764: De Áreas Metropolitanas</t>
  </si>
  <si>
    <t>765: De Comarcas</t>
  </si>
  <si>
    <t>766: De otras Entidades que agrupen Municipios</t>
  </si>
  <si>
    <t>767: De Consorcios</t>
  </si>
  <si>
    <t>768: De Entidades locales Menores</t>
  </si>
  <si>
    <t>77: De empresas privadas</t>
  </si>
  <si>
    <t>78: De familias e instituciones sin fines de lucro</t>
  </si>
  <si>
    <t>79: Del exterior</t>
  </si>
  <si>
    <t>790: Del Fondo Social Europeo</t>
  </si>
  <si>
    <t>791: Del Fondo de Desarrollo Regional</t>
  </si>
  <si>
    <t>792: Del Fondo de Cohesión</t>
  </si>
  <si>
    <t>793: Del Fondo Europeo Agrícola de Garantía (FEAGA)</t>
  </si>
  <si>
    <t>794: Del Fondo Europeo Agrícola de Desarrollo Rural (FEADER)</t>
  </si>
  <si>
    <t>795: Del FEOGA-Orientación</t>
  </si>
  <si>
    <t>796: Del Fondo Europeo de la Pesca (FEP)</t>
  </si>
  <si>
    <t>797: Otras transferencias de la Unión Europea</t>
  </si>
  <si>
    <t>799: Otras transferencias del exterior, excluyendo la Unión Europea</t>
  </si>
  <si>
    <t>8: ACTIVOS FINANCIEROS</t>
  </si>
  <si>
    <t>80: Enajenación de deuda del sector público</t>
  </si>
  <si>
    <t>800: Enajenación de deuda del sector público a corto plazo</t>
  </si>
  <si>
    <t>800.00: Del Estado</t>
  </si>
  <si>
    <t>800.10: De Comunidades Autónomas</t>
  </si>
  <si>
    <t>800.20: De Entidades locales</t>
  </si>
  <si>
    <t>801: Enajenación de deuda del sector público a largo plazo</t>
  </si>
  <si>
    <t>801.00: Del Estado</t>
  </si>
  <si>
    <t>801.10: De Comunidades Autónomas</t>
  </si>
  <si>
    <t>801.20: De Entidades locales</t>
  </si>
  <si>
    <t>81: Enajenación de obligaciones y bonos fuera del sector público</t>
  </si>
  <si>
    <t>810: Enajenación de obligaciones y bonos fuera del sector público a corto plazo</t>
  </si>
  <si>
    <t>811: Enajenación de obligaciones y bonos fuera del sector público a largo plazo</t>
  </si>
  <si>
    <t>82: Reintegro de préstamos y anticipos concedidos al sector público</t>
  </si>
  <si>
    <t>820: Reintegro de préstamos y anticipos concedidos al sector público a corto plazo</t>
  </si>
  <si>
    <t>820.00: Del Estado</t>
  </si>
  <si>
    <t>820.10: De Comunidades Autónomas</t>
  </si>
  <si>
    <t>820.20: De Entidades locales</t>
  </si>
  <si>
    <t>821: Reintegro de préstamos y anticipos concedidos al sector público a largo plazo</t>
  </si>
  <si>
    <t>821.00: Del Estado</t>
  </si>
  <si>
    <t>821.10: De Comunidades Autónomas</t>
  </si>
  <si>
    <t>821.20: De Entidades locales</t>
  </si>
  <si>
    <t>83: Reintegros de préstamos de fuera del sector público</t>
  </si>
  <si>
    <t>830: Reintegros de préstamos de fuera del sector público a corto plazo</t>
  </si>
  <si>
    <t>831: Reintegros de préstamos de fuera del sector público a largo plazo</t>
  </si>
  <si>
    <t>84: Devolución de depósitos y fianzas constituidos</t>
  </si>
  <si>
    <t>840: Devolución de depósitos</t>
  </si>
  <si>
    <t>841: Devolución de fianzas</t>
  </si>
  <si>
    <t>85: Enajenación de acciones y participaciones del sector público</t>
  </si>
  <si>
    <t>86: Enajenación de acciones y participaciones fuera del sector público</t>
  </si>
  <si>
    <t>87: Remanente de tesorería</t>
  </si>
  <si>
    <t>870: Remanente de tesorería</t>
  </si>
  <si>
    <t>870.00: Para gastos generales</t>
  </si>
  <si>
    <t>870.10: Para gastos con financiación afectada</t>
  </si>
  <si>
    <t>9: PASIVOS FINANCIEROS</t>
  </si>
  <si>
    <t>90: Emisión de Deuda Pública en euros</t>
  </si>
  <si>
    <t>900: Emisión de Deuda Pública en euros a corto plazo</t>
  </si>
  <si>
    <t>901: Emisión de Deuda Pública en euros a largo plazo</t>
  </si>
  <si>
    <t>91: Préstamos recibidos en euros</t>
  </si>
  <si>
    <t>Comprobaciones</t>
  </si>
  <si>
    <t>910: Préstamos recibidos a corto plazo de entes del sector público</t>
  </si>
  <si>
    <t>911: Préstamos recibidos a largo plazo de entes del sector público</t>
  </si>
  <si>
    <t>912: Préstamos recibidos a corto plazo de entes de fuera del sector público</t>
  </si>
  <si>
    <t>913: Préstamos recibidos a largo plazo de entes de fuera del sector público</t>
  </si>
  <si>
    <t>92: Emisión de Deuda Pública en moneda distinta del euro</t>
  </si>
  <si>
    <t>920: Emisión de Deuda Pública en moneda distinta del euro a corto plazo</t>
  </si>
  <si>
    <t>921: Emisión de Deuda Pública en moneda distinta del euro a largo plazo</t>
  </si>
  <si>
    <t>93: Préstamos recibidos en moneda distinta del euro</t>
  </si>
  <si>
    <t>930: Préstamos recibidos en moneda distinta del euro a corto plazo</t>
  </si>
  <si>
    <t>931: Préstamos recibidos en moneda distinta del euro a largo plazo</t>
  </si>
  <si>
    <t>94: Depósitos y fianzas recibidos</t>
  </si>
  <si>
    <t>940: Depósitos recibidos</t>
  </si>
  <si>
    <t>941: Fianzas recibidas</t>
  </si>
  <si>
    <t>4: TRANSFERENCIA CORRIENTES</t>
  </si>
  <si>
    <t>1: GASTOS DE PERSONAL</t>
  </si>
  <si>
    <t>10: Órganos de gobierno y personal directivo</t>
  </si>
  <si>
    <t>100: Retribuciones básicas y otras remuneraciones de los miembros de los órganos de gobierno</t>
  </si>
  <si>
    <t>100.00: Retribuciones básicas</t>
  </si>
  <si>
    <t>100.01: Otras remuneraciones</t>
  </si>
  <si>
    <t>101: Retribuciones básicas y otras remuneraciones del personal directivo</t>
  </si>
  <si>
    <t>101.00: Retribuciones básicas</t>
  </si>
  <si>
    <t>101.01: Otras remuneraciones</t>
  </si>
  <si>
    <t>107: Contribuciones a planes y fondos de pensiones</t>
  </si>
  <si>
    <t>107.00: De los miembros de los órganos de gobierno</t>
  </si>
  <si>
    <t>107.01: Del personal directivo</t>
  </si>
  <si>
    <t>11: Personal eventual</t>
  </si>
  <si>
    <t>110: Retribuciones básicas y otras remuneraciones de personal eventual</t>
  </si>
  <si>
    <t>110.00: Retribuciones básicas</t>
  </si>
  <si>
    <t>110.01: Retribuciones complementarias</t>
  </si>
  <si>
    <t>110.02: Otras remuneraciones</t>
  </si>
  <si>
    <t>117: Contribuciones a planes y fondos de pensiones</t>
  </si>
  <si>
    <t>12: Personal Funcionario</t>
  </si>
  <si>
    <t>120: Retribuciones básicas</t>
  </si>
  <si>
    <t>120.00: Sueldos del Grupo A1</t>
  </si>
  <si>
    <t>120.01: Sueldos del Grupo A2</t>
  </si>
  <si>
    <t>120.02: Sueldos del Grupo B</t>
  </si>
  <si>
    <t>120.03: Sueldos del Grupo C1</t>
  </si>
  <si>
    <t>120.04: Sueldos del Grupo C2</t>
  </si>
  <si>
    <t>120.05: Sueldos del Grupo E</t>
  </si>
  <si>
    <t>120.06: Trienios</t>
  </si>
  <si>
    <t>120.09: Otras retribuciones básicas</t>
  </si>
  <si>
    <t>121: Retribuciones complementarias</t>
  </si>
  <si>
    <t>121.00: Complemento de destino</t>
  </si>
  <si>
    <t>121.01: Complemento específico</t>
  </si>
  <si>
    <t>121.03: Otros complementos</t>
  </si>
  <si>
    <t>122: Retribuciones en especie</t>
  </si>
  <si>
    <t>124: Retribuciones de funcionarios en prácticas</t>
  </si>
  <si>
    <t>127: Contribuciones a planes y fondos de pensiones</t>
  </si>
  <si>
    <t>13: Personal Laboral</t>
  </si>
  <si>
    <t>130: Laboral Fijo</t>
  </si>
  <si>
    <t>130.00: Retribuciones básicas</t>
  </si>
  <si>
    <t>130.01: Horas extraordinarias</t>
  </si>
  <si>
    <t>130.02: Otras remuneraciones</t>
  </si>
  <si>
    <t>131: Laboral temporal</t>
  </si>
  <si>
    <t>132: Retribuciones en especie</t>
  </si>
  <si>
    <t>137: Contribuciones a planes y fondos de pensiones</t>
  </si>
  <si>
    <t>14: Otro personal</t>
  </si>
  <si>
    <t>143: Otro personal</t>
  </si>
  <si>
    <t>147: Contribuciones a planes y fondos de pensiones</t>
  </si>
  <si>
    <t>15: Incentivos al rendimiento</t>
  </si>
  <si>
    <t>150: Productividad</t>
  </si>
  <si>
    <t>151: Gratificaciones</t>
  </si>
  <si>
    <t>152: Otros incentivos al rendimiento</t>
  </si>
  <si>
    <t>153: Complemento de dedicación especial</t>
  </si>
  <si>
    <t>16: Cuotas, prestaciones y gastos sociales a cargo del empleador</t>
  </si>
  <si>
    <t>160: Cuotas sociales</t>
  </si>
  <si>
    <t>160.00: Seguridad Social</t>
  </si>
  <si>
    <t>160.08: Asistencia médico-farmacéutica</t>
  </si>
  <si>
    <t>160.09: Otras cuotas</t>
  </si>
  <si>
    <t>161: Prestaciones sociales</t>
  </si>
  <si>
    <t>161.03: Pensiones excepcionales</t>
  </si>
  <si>
    <t>161.04: Indemnizaciones al personal laboral por jubilaciones anticipadas</t>
  </si>
  <si>
    <t>161.05: Pensiones a cargo de la Entidad local</t>
  </si>
  <si>
    <t>161.07: Asistencia médico-farmacéutica a pensionistas</t>
  </si>
  <si>
    <t>162: Gastos sociales del personal</t>
  </si>
  <si>
    <t>162.00: Formación y perfeccionamiento del personal</t>
  </si>
  <si>
    <t>162.01: Economatos y comedores</t>
  </si>
  <si>
    <t>162.02: Transporte de personal</t>
  </si>
  <si>
    <t>162.04: Acción social</t>
  </si>
  <si>
    <t>162.05: Seguros</t>
  </si>
  <si>
    <t>162.09: Otros gastos sociales</t>
  </si>
  <si>
    <t>164: Complemento familiar</t>
  </si>
  <si>
    <t>2: GASTOS CORRIENTES EN BIENES Y SERVICIOS</t>
  </si>
  <si>
    <t>20: Arrendamientos y cánones</t>
  </si>
  <si>
    <t>200: Arrendamientos de terrenos y bienes naturales</t>
  </si>
  <si>
    <t>202: Arrendamientos de edificios y otras construcciones</t>
  </si>
  <si>
    <t>203: Arrendamientos de maquinaria, instalaciones y utillaje</t>
  </si>
  <si>
    <t>204: Arrendamientos de material de transporte</t>
  </si>
  <si>
    <t>205: Arrendamientos de mobiliario y enseres</t>
  </si>
  <si>
    <t>206: Arrendamientos de equipos para procesos de información</t>
  </si>
  <si>
    <t>208: Arrendamientos de otro inmovilizado material</t>
  </si>
  <si>
    <t>209: Cánones</t>
  </si>
  <si>
    <t>21: Reparaciones, mantenimiento y conservación</t>
  </si>
  <si>
    <t>210: Infraestructuras y bienes naturales</t>
  </si>
  <si>
    <t>212: Edificios y otras construcciones</t>
  </si>
  <si>
    <t>213: Maquinaria, instalaciones técnicas y utillaje</t>
  </si>
  <si>
    <t>214: Elementos de transporte</t>
  </si>
  <si>
    <t>215: Mobiliario</t>
  </si>
  <si>
    <t>216: Equipos para procesos de información</t>
  </si>
  <si>
    <t>219: Otro inmovilizado material</t>
  </si>
  <si>
    <t>22: Material, suministros y otros</t>
  </si>
  <si>
    <t>220: Material de oficina</t>
  </si>
  <si>
    <t>220.00: Ordinario no inventariable</t>
  </si>
  <si>
    <t>220.01: Prensa, revistas, libros y otras publicaciones</t>
  </si>
  <si>
    <t>220.02: Material informático no inventariable</t>
  </si>
  <si>
    <t>221: Suministros</t>
  </si>
  <si>
    <t>221.00: Energía eléctrica</t>
  </si>
  <si>
    <t>221.01: Agua</t>
  </si>
  <si>
    <t>221.02: Gas</t>
  </si>
  <si>
    <t>221.03: Combustibles y carburantes</t>
  </si>
  <si>
    <t>221.04: Vestuario</t>
  </si>
  <si>
    <t>221.05: Productos alimenticios</t>
  </si>
  <si>
    <t>221.06: Productos farmacéuticos y material sanitario</t>
  </si>
  <si>
    <t>221.10: Productos de limpieza y aseo</t>
  </si>
  <si>
    <t>221.11: Suministros de repuestos de maquinaria, utillaje y elementos de transporte</t>
  </si>
  <si>
    <t>221.12: Suministros de material electrónico, eléctrico y de telecomunicaciones</t>
  </si>
  <si>
    <t>221.13: Manutención de animales</t>
  </si>
  <si>
    <t>221.99: Otros suministros</t>
  </si>
  <si>
    <t>222: Comunicaciones</t>
  </si>
  <si>
    <t>222.00: Servicios de Telecomunicaciones</t>
  </si>
  <si>
    <t>222.01: Postales</t>
  </si>
  <si>
    <t>222.02: Telegráficas</t>
  </si>
  <si>
    <t>222.03: Informáticas</t>
  </si>
  <si>
    <t>222.99: Otros gastos en comunicaciones</t>
  </si>
  <si>
    <t>223: Transportes</t>
  </si>
  <si>
    <t>224: Primas de seguros</t>
  </si>
  <si>
    <t>225: Tributos</t>
  </si>
  <si>
    <t>225.00: Tributos estatales</t>
  </si>
  <si>
    <t>225.01: Tributos de las Comunidades Autónomas</t>
  </si>
  <si>
    <t>225.02: Tributos de las Entidades locales</t>
  </si>
  <si>
    <t>226: Gastos diversos</t>
  </si>
  <si>
    <t>226.01: Atenciones protocolarias y representativas</t>
  </si>
  <si>
    <t>226.02: Publicidad y propaganda</t>
  </si>
  <si>
    <t>226.03: Publicación en Diarios Oficiales</t>
  </si>
  <si>
    <t>226.04: Jurídicos, contenciosos</t>
  </si>
  <si>
    <t>226.06: Reuniones, conferencias y cursos</t>
  </si>
  <si>
    <t>226.07: Oposiciones y pruebas selectivas</t>
  </si>
  <si>
    <t>226.09: Actividades culturales y deportivas</t>
  </si>
  <si>
    <t>226.99: Otros gastos diversos</t>
  </si>
  <si>
    <t>227: Trabajos realizados por otras empresas y profesionales</t>
  </si>
  <si>
    <t>227.00: Limpieza y aseo</t>
  </si>
  <si>
    <t>227.01: Seguridad</t>
  </si>
  <si>
    <t>227.02: Valoraciones y peritajes</t>
  </si>
  <si>
    <t>227.04: Custodia, depósito y almacenaje</t>
  </si>
  <si>
    <t>227.05: Procesos electorales</t>
  </si>
  <si>
    <t>227.06: Estudios y trabajos técnicos</t>
  </si>
  <si>
    <t>227.08: Servicios de recaudación a favor de la entidad</t>
  </si>
  <si>
    <t>227.99: Otros trabajos realizados por otras empresas y profesionales</t>
  </si>
  <si>
    <t>23: Indemnizaciones por razón del servicio</t>
  </si>
  <si>
    <t>230: Dietas</t>
  </si>
  <si>
    <t>230.00: De los miembros de los órganos de gobierno</t>
  </si>
  <si>
    <t>230.10: Del personal directivo</t>
  </si>
  <si>
    <t>230.20: Del personal no directivo</t>
  </si>
  <si>
    <t>231: Locomoción</t>
  </si>
  <si>
    <t>231.00: De los miembros de los órganos de gobierno</t>
  </si>
  <si>
    <t>231.10: Del personal directivo</t>
  </si>
  <si>
    <t>231.20: Del personal no directivo</t>
  </si>
  <si>
    <t>233: Otras indemnizaciones</t>
  </si>
  <si>
    <t>24: Gastos de publicaciones</t>
  </si>
  <si>
    <t>240: Gastos de edición y distribución</t>
  </si>
  <si>
    <t>25: Trabajos realizados por administraciones públicas y otras entidades públicas</t>
  </si>
  <si>
    <t>26: Trabajos realizados por Instituciones sin fines de lucro</t>
  </si>
  <si>
    <t>27: Gastos imprevistos y funciones no clasificadas</t>
  </si>
  <si>
    <t>De la Hoja de Gastos</t>
  </si>
  <si>
    <t>Clasificación económica por capítulos, artículos y conceptos</t>
  </si>
  <si>
    <t>3: GASTOS FINANCIEROS</t>
  </si>
  <si>
    <t>30: De Deuda Pública en euros</t>
  </si>
  <si>
    <t>300: Intereses</t>
  </si>
  <si>
    <t>301: Gastos de emisión, modificación y cancelación</t>
  </si>
  <si>
    <t>309: Otros gastos financieros de Deuda Pública en euros</t>
  </si>
  <si>
    <t>31: De préstamos y otras operaciones financieras en euros</t>
  </si>
  <si>
    <t>310: Intereses</t>
  </si>
  <si>
    <t>311: Gastos de formalización, modificación y cancelación</t>
  </si>
  <si>
    <t>319: Otros gastos financieros de préstamos y otras operaciones financieras en euros</t>
  </si>
  <si>
    <t>32: De Deuda Pública en moneda distinta del euro</t>
  </si>
  <si>
    <t>320: Intereses</t>
  </si>
  <si>
    <t>321: Gastos de emisión, modificación y cancelación</t>
  </si>
  <si>
    <t>322: Diferencias de cambio</t>
  </si>
  <si>
    <t>329: Otros gastos financieros de Deuda Pública en moneda distinta del euro</t>
  </si>
  <si>
    <t>33: De préstamos y otras operaciones financieras en moneda distinta del euro</t>
  </si>
  <si>
    <t>330: Intereses</t>
  </si>
  <si>
    <t>331: Gastos de formalización, modificación y cancelación</t>
  </si>
  <si>
    <t>332: Diferencias de cambio</t>
  </si>
  <si>
    <t>339: Otros gastos financieros de préstamos y otras operaciones financieras en moneda distinta del euro</t>
  </si>
  <si>
    <t>34: De depósitos, fianzas y otros</t>
  </si>
  <si>
    <t>340: Intereses de depósitos</t>
  </si>
  <si>
    <t>341: Intereses de fianzas</t>
  </si>
  <si>
    <t>35: Intereses de demora y otros gastos financieros</t>
  </si>
  <si>
    <t>352: Intereses de demora</t>
  </si>
  <si>
    <t>353: Operaciones de intercambio financiero</t>
  </si>
  <si>
    <t>357: Ejecución de avales</t>
  </si>
  <si>
    <t>358: Intereses por operaciones de arrendamiento financiero (“leasing”)</t>
  </si>
  <si>
    <t>359: Otros gastos financieros</t>
  </si>
  <si>
    <t>40: A la Administración General de la Entidad Local</t>
  </si>
  <si>
    <t>41: A Organismos Autónomos de la Entidad Local</t>
  </si>
  <si>
    <t>42: A la Administración del Estado</t>
  </si>
  <si>
    <t>420: A la Administración General del Estado</t>
  </si>
  <si>
    <t>421: A Organismos Autónomos y agencias del Estado</t>
  </si>
  <si>
    <t>421.00: Al Servicio Público de Empleo Estatal</t>
  </si>
  <si>
    <t>421.10: A otros organismos autónomos</t>
  </si>
  <si>
    <t>422: A Fundaciones estatales</t>
  </si>
  <si>
    <t>423: A sociedades mercantiles estatales, entidades públicas empresariales y otros organismos públicos</t>
  </si>
  <si>
    <t>Créditos iniciales</t>
  </si>
  <si>
    <t>423.00: Subvenciones para fomento del empleo</t>
  </si>
  <si>
    <t>423.10: Subvenciones para bonificación de intereses y primas de seguros</t>
  </si>
  <si>
    <t>423.20: Subvenciones para reducir el precio a pagar por los consumidores</t>
  </si>
  <si>
    <t>423.90: Otras subvenciones a sociedades mercantiles estatales, entidades públicas empresariales y otros organismos públicos</t>
  </si>
  <si>
    <t>43: A la Seguridad Social</t>
  </si>
  <si>
    <t>44: A entes públicos y sociedades mercantiles de la Entidad Local</t>
  </si>
  <si>
    <t>440: Subvenciones para fomento del empleo</t>
  </si>
  <si>
    <t>441: Subvenciones para bonificación de intereses y primas de seguros</t>
  </si>
  <si>
    <t>442: Subvenciones para reducir el precio a pagar por los consumidores</t>
  </si>
  <si>
    <t>449: Otras subvenciones a entes públicos y sociedades mercantiles de la Entidad Local</t>
  </si>
  <si>
    <t>45: A Comunidades Autónomas</t>
  </si>
  <si>
    <t>450: A la Administración General de las Comunidades Autónomas</t>
  </si>
  <si>
    <t>451: A Organismos Autónomos y agencias de las Comunidades Autónomas</t>
  </si>
  <si>
    <t>452: A fundaciones de las Comunidades Autónomas</t>
  </si>
  <si>
    <t>453: A sociedades mercantiles, entidades públicas empresariales y otros organismos públicos dependientes de las Comunidades Autónomas</t>
  </si>
  <si>
    <t>453.00: Subvenciones para fomento del empleo</t>
  </si>
  <si>
    <t>453.10: Subvenciones para bonificación de intereses y primas de seguros</t>
  </si>
  <si>
    <t>453.20: Subvenciones para reducir el precio a pagar por los consumidores</t>
  </si>
  <si>
    <t>453.90: Otras subvenciones a sociedades mercantiles, entidades públicas empresariales y otros organismos públicos dependientes de las Comunidades Autónomas</t>
  </si>
  <si>
    <t>46: A Entidades Locales</t>
  </si>
  <si>
    <t>461: A Diputaciones, Consejos o Cabildos insulares</t>
  </si>
  <si>
    <t>462: A Ayuntamientos</t>
  </si>
  <si>
    <t>463: A Mancomunidades</t>
  </si>
  <si>
    <t>464: A Áreas Metropolitanas</t>
  </si>
  <si>
    <t>465: A Comarcas</t>
  </si>
  <si>
    <t>466: A otras Entidades que agrupen municipios</t>
  </si>
  <si>
    <t>467: A Consorcios</t>
  </si>
  <si>
    <t>468: A Entidades Locales Menores</t>
  </si>
  <si>
    <t>47: A Empresas privadas</t>
  </si>
  <si>
    <t>470: Subvenciones para fomento del empleo</t>
  </si>
  <si>
    <t>471: Subvenciones para bonificación de intereses y primas de seguros</t>
  </si>
  <si>
    <t>472: Subvenciones para reducir el precio a pagar por los consumidores</t>
  </si>
  <si>
    <t>479: Otras subvenciones a Empresas privadas</t>
  </si>
  <si>
    <t>48: A Familias e Instituciones sin fines de lucro</t>
  </si>
  <si>
    <t>49: Al exterior</t>
  </si>
  <si>
    <t>6: INVERSIONES REALES</t>
  </si>
  <si>
    <t>60: Inversión nueva en infraestructuras y bienes destinados al uso general</t>
  </si>
  <si>
    <t>600: Inversiones en terrenos</t>
  </si>
  <si>
    <t>609: Otras inversiones nuevas en infraestructuras y bienes destinados al uso general</t>
  </si>
  <si>
    <t>61: Inversiones de reposición de infraestructuras y bienes destinados al uso general</t>
  </si>
  <si>
    <t>610: Inversiones en terrenos</t>
  </si>
  <si>
    <t>619: Otras inversiones de reposición en infraestructuras y bienes destinados al uso general</t>
  </si>
  <si>
    <t>62: Inversión nueva asociada al funcionamiento operativo de los servicios</t>
  </si>
  <si>
    <t>621: Terrenos y bienes naturales</t>
  </si>
  <si>
    <t>622: Edificios y otras construcciones</t>
  </si>
  <si>
    <t>623: Maquinaria, instalaciones técnicas y utillaje</t>
  </si>
  <si>
    <t>624: Elementos de transporte</t>
  </si>
  <si>
    <t>625: Mobiliario</t>
  </si>
  <si>
    <t>626: Equipos para procesos de información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</si>
</sst>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color indexed="12"/>
      <name val="SansSerif"/>
      <family val="0"/>
    </font>
    <font>
      <b/>
      <sz val="9"/>
      <color indexed="12"/>
      <name val="SansSerif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2"/>
      <name val="SansSerif"/>
      <family val="0"/>
    </font>
    <font>
      <b/>
      <sz val="10"/>
      <name val="Arial"/>
      <family val="2"/>
    </font>
    <font>
      <b/>
      <sz val="9"/>
      <color indexed="8"/>
      <name val="SansSerif"/>
      <family val="0"/>
    </font>
    <font>
      <b/>
      <sz val="10"/>
      <color indexed="12"/>
      <name val="SansSerif"/>
      <family val="0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11"/>
      <color indexed="12"/>
      <name val="SansSerif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23"/>
      </left>
      <right style="thin"/>
      <top style="medium">
        <color indexed="2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/>
    </border>
    <border>
      <left>
        <color indexed="63"/>
      </left>
      <right style="medium">
        <color indexed="8"/>
      </right>
      <top style="medium">
        <color indexed="2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8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/>
      <right style="medium">
        <color indexed="23"/>
      </right>
      <top style="medium">
        <color indexed="23"/>
      </top>
      <bottom>
        <color indexed="63"/>
      </bottom>
    </border>
    <border>
      <left style="thin"/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1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4" fontId="3" fillId="3" borderId="5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4" fontId="4" fillId="3" borderId="6" xfId="0" applyNumberFormat="1" applyFont="1" applyFill="1" applyBorder="1" applyAlignment="1">
      <alignment horizontal="right" vertical="top" wrapText="1"/>
    </xf>
    <xf numFmtId="4" fontId="3" fillId="3" borderId="7" xfId="0" applyNumberFormat="1" applyFont="1" applyFill="1" applyBorder="1" applyAlignment="1">
      <alignment horizontal="right" vertical="top" wrapText="1"/>
    </xf>
    <xf numFmtId="4" fontId="3" fillId="3" borderId="6" xfId="0" applyNumberFormat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left" vertical="top" wrapText="1"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4" fontId="3" fillId="3" borderId="10" xfId="0" applyNumberFormat="1" applyFont="1" applyFill="1" applyBorder="1" applyAlignment="1">
      <alignment horizontal="right" vertical="top" wrapText="1"/>
    </xf>
    <xf numFmtId="4" fontId="4" fillId="4" borderId="11" xfId="0" applyNumberFormat="1" applyFont="1" applyFill="1" applyBorder="1" applyAlignment="1">
      <alignment/>
    </xf>
    <xf numFmtId="4" fontId="13" fillId="5" borderId="2" xfId="0" applyNumberFormat="1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horizontal="right" vertical="top" wrapText="1"/>
    </xf>
    <xf numFmtId="0" fontId="5" fillId="5" borderId="0" xfId="0" applyFont="1" applyFill="1" applyAlignment="1">
      <alignment/>
    </xf>
    <xf numFmtId="0" fontId="1" fillId="5" borderId="12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/>
    </xf>
    <xf numFmtId="0" fontId="6" fillId="4" borderId="13" xfId="0" applyFont="1" applyFill="1" applyBorder="1" applyAlignment="1">
      <alignment/>
    </xf>
    <xf numFmtId="4" fontId="6" fillId="4" borderId="13" xfId="0" applyNumberFormat="1" applyFont="1" applyFill="1" applyBorder="1" applyAlignment="1">
      <alignment/>
    </xf>
    <xf numFmtId="4" fontId="6" fillId="4" borderId="14" xfId="0" applyNumberFormat="1" applyFont="1" applyFill="1" applyBorder="1" applyAlignment="1">
      <alignment/>
    </xf>
    <xf numFmtId="0" fontId="5" fillId="6" borderId="15" xfId="0" applyFont="1" applyFill="1" applyBorder="1" applyAlignment="1">
      <alignment horizontal="left" vertical="top" wrapText="1"/>
    </xf>
    <xf numFmtId="0" fontId="5" fillId="6" borderId="16" xfId="0" applyFont="1" applyFill="1" applyBorder="1" applyAlignment="1">
      <alignment horizontal="left" vertical="top" wrapText="1"/>
    </xf>
    <xf numFmtId="0" fontId="7" fillId="6" borderId="16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17" xfId="0" applyNumberFormat="1" applyFont="1" applyFill="1" applyBorder="1" applyAlignment="1">
      <alignment horizontal="right"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4" fontId="5" fillId="6" borderId="16" xfId="0" applyNumberFormat="1" applyFont="1" applyFill="1" applyBorder="1" applyAlignment="1">
      <alignment horizontal="right" vertical="top" wrapText="1"/>
    </xf>
    <xf numFmtId="4" fontId="5" fillId="6" borderId="19" xfId="0" applyNumberFormat="1" applyFont="1" applyFill="1" applyBorder="1" applyAlignment="1">
      <alignment horizontal="right" vertical="top" wrapText="1"/>
    </xf>
    <xf numFmtId="0" fontId="5" fillId="5" borderId="20" xfId="0" applyFont="1" applyFill="1" applyBorder="1" applyAlignment="1">
      <alignment vertical="top" wrapText="1"/>
    </xf>
    <xf numFmtId="0" fontId="6" fillId="7" borderId="13" xfId="0" applyFont="1" applyFill="1" applyBorder="1" applyAlignment="1">
      <alignment/>
    </xf>
    <xf numFmtId="4" fontId="5" fillId="7" borderId="13" xfId="0" applyNumberFormat="1" applyFont="1" applyFill="1" applyBorder="1" applyAlignment="1">
      <alignment/>
    </xf>
    <xf numFmtId="0" fontId="5" fillId="7" borderId="0" xfId="0" applyFont="1" applyFill="1" applyAlignment="1">
      <alignment/>
    </xf>
    <xf numFmtId="4" fontId="5" fillId="0" borderId="21" xfId="0" applyNumberFormat="1" applyFont="1" applyFill="1" applyBorder="1" applyAlignment="1">
      <alignment horizontal="right" vertical="top" wrapText="1"/>
    </xf>
    <xf numFmtId="4" fontId="5" fillId="6" borderId="22" xfId="0" applyNumberFormat="1" applyFont="1" applyFill="1" applyBorder="1" applyAlignment="1">
      <alignment horizontal="right" vertical="top" wrapText="1"/>
    </xf>
    <xf numFmtId="4" fontId="6" fillId="4" borderId="23" xfId="0" applyNumberFormat="1" applyFont="1" applyFill="1" applyBorder="1" applyAlignment="1">
      <alignment/>
    </xf>
    <xf numFmtId="4" fontId="5" fillId="7" borderId="23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 horizontal="right" vertical="top" wrapText="1"/>
    </xf>
    <xf numFmtId="4" fontId="5" fillId="6" borderId="15" xfId="0" applyNumberFormat="1" applyFont="1" applyFill="1" applyBorder="1" applyAlignment="1">
      <alignment horizontal="right" vertical="top" wrapText="1"/>
    </xf>
    <xf numFmtId="4" fontId="6" fillId="4" borderId="25" xfId="0" applyNumberFormat="1" applyFont="1" applyFill="1" applyBorder="1" applyAlignment="1">
      <alignment/>
    </xf>
    <xf numFmtId="4" fontId="5" fillId="7" borderId="25" xfId="0" applyNumberFormat="1" applyFont="1" applyFill="1" applyBorder="1" applyAlignment="1">
      <alignment/>
    </xf>
    <xf numFmtId="0" fontId="1" fillId="5" borderId="26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2" fillId="5" borderId="30" xfId="0" applyFont="1" applyFill="1" applyBorder="1" applyAlignment="1">
      <alignment horizontal="left" vertical="center" wrapText="1"/>
    </xf>
    <xf numFmtId="0" fontId="12" fillId="5" borderId="31" xfId="0" applyFont="1" applyFill="1" applyBorder="1" applyAlignment="1">
      <alignment horizontal="left" vertical="center" wrapText="1"/>
    </xf>
    <xf numFmtId="0" fontId="12" fillId="5" borderId="32" xfId="0" applyFont="1" applyFill="1" applyBorder="1" applyAlignment="1">
      <alignment horizontal="left" vertical="center" wrapText="1"/>
    </xf>
    <xf numFmtId="0" fontId="2" fillId="5" borderId="33" xfId="0" applyFont="1" applyFill="1" applyBorder="1" applyAlignment="1">
      <alignment horizontal="left" vertical="top" wrapText="1"/>
    </xf>
    <xf numFmtId="0" fontId="2" fillId="5" borderId="34" xfId="0" applyFont="1" applyFill="1" applyBorder="1" applyAlignment="1">
      <alignment horizontal="left" vertical="top" wrapText="1"/>
    </xf>
    <xf numFmtId="0" fontId="2" fillId="5" borderId="35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1" fillId="2" borderId="37" xfId="0" applyFont="1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39" xfId="0" applyFont="1" applyFill="1" applyBorder="1" applyAlignment="1">
      <alignment horizontal="left" vertical="top" wrapText="1"/>
    </xf>
    <xf numFmtId="0" fontId="1" fillId="2" borderId="40" xfId="0" applyFont="1" applyFill="1" applyBorder="1" applyAlignment="1">
      <alignment horizontal="left" vertical="top" wrapText="1"/>
    </xf>
    <xf numFmtId="0" fontId="1" fillId="2" borderId="41" xfId="0" applyFont="1" applyFill="1" applyBorder="1" applyAlignment="1">
      <alignment horizontal="left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0" fillId="5" borderId="38" xfId="0" applyFont="1" applyFill="1" applyBorder="1" applyAlignment="1">
      <alignment horizontal="center" vertical="top" wrapText="1"/>
    </xf>
    <xf numFmtId="0" fontId="11" fillId="5" borderId="42" xfId="0" applyFont="1" applyFill="1" applyBorder="1" applyAlignment="1">
      <alignment horizontal="left" vertical="center" wrapText="1"/>
    </xf>
    <xf numFmtId="0" fontId="11" fillId="5" borderId="43" xfId="0" applyFont="1" applyFill="1" applyBorder="1" applyAlignment="1">
      <alignment horizontal="left" vertical="center" wrapText="1"/>
    </xf>
    <xf numFmtId="0" fontId="11" fillId="5" borderId="44" xfId="0" applyFont="1" applyFill="1" applyBorder="1" applyAlignment="1">
      <alignment horizontal="left" vertical="center" wrapText="1"/>
    </xf>
    <xf numFmtId="0" fontId="11" fillId="5" borderId="45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39" xfId="0" applyFont="1" applyFill="1" applyBorder="1" applyAlignment="1">
      <alignment horizontal="left" vertical="center" wrapText="1"/>
    </xf>
    <xf numFmtId="0" fontId="7" fillId="5" borderId="46" xfId="0" applyFont="1" applyFill="1" applyBorder="1" applyAlignment="1">
      <alignment horizontal="left" wrapText="1"/>
    </xf>
    <xf numFmtId="0" fontId="7" fillId="5" borderId="31" xfId="0" applyFont="1" applyFill="1" applyBorder="1" applyAlignment="1">
      <alignment horizontal="left" wrapText="1"/>
    </xf>
    <xf numFmtId="0" fontId="7" fillId="5" borderId="32" xfId="0" applyFont="1" applyFill="1" applyBorder="1" applyAlignment="1">
      <alignment horizontal="left" wrapText="1"/>
    </xf>
    <xf numFmtId="0" fontId="7" fillId="5" borderId="47" xfId="0" applyFont="1" applyFill="1" applyBorder="1" applyAlignment="1">
      <alignment horizontal="left" vertical="top" wrapText="1"/>
    </xf>
    <xf numFmtId="0" fontId="7" fillId="5" borderId="40" xfId="0" applyFont="1" applyFill="1" applyBorder="1" applyAlignment="1">
      <alignment horizontal="left" vertical="top" wrapText="1"/>
    </xf>
    <xf numFmtId="0" fontId="7" fillId="5" borderId="48" xfId="0" applyFont="1" applyFill="1" applyBorder="1" applyAlignment="1">
      <alignment horizontal="left" vertical="top" wrapText="1"/>
    </xf>
    <xf numFmtId="0" fontId="1" fillId="5" borderId="49" xfId="0" applyFont="1" applyFill="1" applyBorder="1" applyAlignment="1">
      <alignment horizontal="center" vertical="top" wrapText="1"/>
    </xf>
    <xf numFmtId="0" fontId="1" fillId="5" borderId="50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  <xf numFmtId="0" fontId="1" fillId="5" borderId="38" xfId="0" applyFont="1" applyFill="1" applyBorder="1" applyAlignment="1">
      <alignment horizontal="center" vertical="top" wrapText="1"/>
    </xf>
    <xf numFmtId="0" fontId="1" fillId="5" borderId="51" xfId="0" applyFont="1" applyFill="1" applyBorder="1" applyAlignment="1">
      <alignment horizontal="center" vertical="top" wrapText="1"/>
    </xf>
    <xf numFmtId="0" fontId="1" fillId="5" borderId="52" xfId="0" applyFont="1" applyFill="1" applyBorder="1" applyAlignment="1">
      <alignment horizontal="center" vertical="top" wrapText="1"/>
    </xf>
    <xf numFmtId="0" fontId="1" fillId="5" borderId="53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1" fillId="5" borderId="36" xfId="0" applyFont="1" applyFill="1" applyBorder="1" applyAlignment="1">
      <alignment horizontal="left" vertical="top" wrapText="1"/>
    </xf>
    <xf numFmtId="0" fontId="1" fillId="5" borderId="54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36" xfId="0" applyFont="1" applyFill="1" applyBorder="1" applyAlignment="1">
      <alignment vertical="top" wrapText="1"/>
    </xf>
    <xf numFmtId="0" fontId="1" fillId="5" borderId="54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1.8515625" style="0" customWidth="1"/>
    <col min="2" max="2" width="3.28125" style="0" customWidth="1"/>
    <col min="3" max="3" width="4.28125" style="0" customWidth="1"/>
    <col min="4" max="4" width="5.00390625" style="0" customWidth="1"/>
    <col min="5" max="5" width="74.00390625" style="0" customWidth="1"/>
    <col min="6" max="6" width="18.140625" style="6" customWidth="1"/>
  </cols>
  <sheetData>
    <row r="1" spans="1:6" ht="32.25" customHeight="1" thickBot="1">
      <c r="A1" s="51" t="s">
        <v>42</v>
      </c>
      <c r="B1" s="52"/>
      <c r="C1" s="52"/>
      <c r="D1" s="52"/>
      <c r="E1" s="53"/>
      <c r="F1" s="18" t="s">
        <v>96</v>
      </c>
    </row>
    <row r="2" spans="1:6" ht="13.5" customHeight="1" thickBot="1">
      <c r="A2" s="54" t="s">
        <v>46</v>
      </c>
      <c r="B2" s="55"/>
      <c r="C2" s="55"/>
      <c r="D2" s="55"/>
      <c r="E2" s="56"/>
      <c r="F2" s="19" t="s">
        <v>43</v>
      </c>
    </row>
    <row r="3" spans="1:6" ht="13.5" customHeight="1" thickBot="1">
      <c r="A3" s="60"/>
      <c r="B3" s="63" t="s">
        <v>251</v>
      </c>
      <c r="C3" s="64"/>
      <c r="D3" s="64"/>
      <c r="E3" s="65"/>
      <c r="F3" s="7">
        <f>F4+F8+F17+F19+F22+F26+F27</f>
        <v>1674831431</v>
      </c>
    </row>
    <row r="4" spans="1:6" ht="13.5" customHeight="1" thickBot="1">
      <c r="A4" s="60"/>
      <c r="B4" s="60"/>
      <c r="C4" s="57" t="s">
        <v>252</v>
      </c>
      <c r="D4" s="58"/>
      <c r="E4" s="59"/>
      <c r="F4" s="5">
        <f>SUM(F5:F7)</f>
        <v>160111380</v>
      </c>
    </row>
    <row r="5" spans="1:6" ht="13.5" customHeight="1" thickBot="1">
      <c r="A5" s="60"/>
      <c r="B5" s="60"/>
      <c r="C5" s="60"/>
      <c r="D5" s="62" t="s">
        <v>253</v>
      </c>
      <c r="E5" s="47"/>
      <c r="F5" s="5">
        <v>160111380</v>
      </c>
    </row>
    <row r="6" spans="1:6" ht="13.5" customHeight="1" thickBot="1">
      <c r="A6" s="60"/>
      <c r="B6" s="60"/>
      <c r="C6" s="60"/>
      <c r="D6" s="62" t="s">
        <v>254</v>
      </c>
      <c r="E6" s="47"/>
      <c r="F6" s="5">
        <v>0</v>
      </c>
    </row>
    <row r="7" spans="1:6" ht="13.5" customHeight="1" thickBot="1">
      <c r="A7" s="60"/>
      <c r="B7" s="60"/>
      <c r="C7" s="50"/>
      <c r="D7" s="62" t="s">
        <v>255</v>
      </c>
      <c r="E7" s="47"/>
      <c r="F7" s="5">
        <v>0</v>
      </c>
    </row>
    <row r="8" spans="1:6" ht="13.5" customHeight="1" thickBot="1">
      <c r="A8" s="60"/>
      <c r="B8" s="60"/>
      <c r="C8" s="57" t="s">
        <v>256</v>
      </c>
      <c r="D8" s="58"/>
      <c r="E8" s="59"/>
      <c r="F8" s="5">
        <f>SUM(F9:F16)</f>
        <v>1379332819</v>
      </c>
    </row>
    <row r="9" spans="1:6" ht="13.5" customHeight="1" thickBot="1">
      <c r="A9" s="60"/>
      <c r="B9" s="60"/>
      <c r="C9" s="60"/>
      <c r="D9" s="62" t="s">
        <v>257</v>
      </c>
      <c r="E9" s="47"/>
      <c r="F9" s="5">
        <v>0</v>
      </c>
    </row>
    <row r="10" spans="1:6" ht="13.5" customHeight="1" thickBot="1">
      <c r="A10" s="60"/>
      <c r="B10" s="60"/>
      <c r="C10" s="60"/>
      <c r="D10" s="62" t="s">
        <v>258</v>
      </c>
      <c r="E10" s="47"/>
      <c r="F10" s="5">
        <v>0</v>
      </c>
    </row>
    <row r="11" spans="1:6" ht="13.5" customHeight="1" thickBot="1">
      <c r="A11" s="60"/>
      <c r="B11" s="60"/>
      <c r="C11" s="60"/>
      <c r="D11" s="62" t="s">
        <v>259</v>
      </c>
      <c r="E11" s="47"/>
      <c r="F11" s="5">
        <v>44109</v>
      </c>
    </row>
    <row r="12" spans="1:6" ht="13.5" customHeight="1" thickBot="1">
      <c r="A12" s="60"/>
      <c r="B12" s="60"/>
      <c r="C12" s="60"/>
      <c r="D12" s="62" t="s">
        <v>260</v>
      </c>
      <c r="E12" s="47"/>
      <c r="F12" s="5">
        <v>928212325</v>
      </c>
    </row>
    <row r="13" spans="1:6" ht="13.5" customHeight="1" thickBot="1">
      <c r="A13" s="60"/>
      <c r="B13" s="60"/>
      <c r="C13" s="60"/>
      <c r="D13" s="62" t="s">
        <v>261</v>
      </c>
      <c r="E13" s="47"/>
      <c r="F13" s="5">
        <v>0</v>
      </c>
    </row>
    <row r="14" spans="1:6" ht="13.5" customHeight="1" thickBot="1">
      <c r="A14" s="60"/>
      <c r="B14" s="60"/>
      <c r="C14" s="60"/>
      <c r="D14" s="62" t="s">
        <v>262</v>
      </c>
      <c r="E14" s="47"/>
      <c r="F14" s="5">
        <v>194953079</v>
      </c>
    </row>
    <row r="15" spans="1:6" ht="13.5" customHeight="1" thickBot="1">
      <c r="A15" s="60"/>
      <c r="B15" s="60"/>
      <c r="C15" s="60"/>
      <c r="D15" s="62" t="s">
        <v>263</v>
      </c>
      <c r="E15" s="47"/>
      <c r="F15" s="5">
        <v>256123306</v>
      </c>
    </row>
    <row r="16" spans="1:6" ht="13.5" customHeight="1" thickBot="1">
      <c r="A16" s="60"/>
      <c r="B16" s="60"/>
      <c r="C16" s="50"/>
      <c r="D16" s="62" t="s">
        <v>264</v>
      </c>
      <c r="E16" s="47"/>
      <c r="F16" s="5">
        <v>0</v>
      </c>
    </row>
    <row r="17" spans="1:6" ht="13.5" customHeight="1" thickBot="1">
      <c r="A17" s="60"/>
      <c r="B17" s="60"/>
      <c r="C17" s="57" t="s">
        <v>265</v>
      </c>
      <c r="D17" s="58"/>
      <c r="E17" s="59"/>
      <c r="F17" s="5">
        <f>SUM(F18)</f>
        <v>135187232</v>
      </c>
    </row>
    <row r="18" spans="1:6" ht="13.5" customHeight="1" thickBot="1">
      <c r="A18" s="60"/>
      <c r="B18" s="60"/>
      <c r="C18" s="1"/>
      <c r="D18" s="62" t="s">
        <v>266</v>
      </c>
      <c r="E18" s="47"/>
      <c r="F18" s="5">
        <v>135187232</v>
      </c>
    </row>
    <row r="19" spans="1:6" ht="13.5" customHeight="1" thickBot="1">
      <c r="A19" s="60"/>
      <c r="B19" s="60"/>
      <c r="C19" s="57" t="s">
        <v>267</v>
      </c>
      <c r="D19" s="58"/>
      <c r="E19" s="59"/>
      <c r="F19" s="5">
        <f>SUM(F20:F21)</f>
        <v>0</v>
      </c>
    </row>
    <row r="20" spans="1:6" ht="13.5" customHeight="1" thickBot="1">
      <c r="A20" s="60"/>
      <c r="B20" s="60"/>
      <c r="C20" s="60"/>
      <c r="D20" s="62" t="s">
        <v>268</v>
      </c>
      <c r="E20" s="47"/>
      <c r="F20" s="5">
        <v>0</v>
      </c>
    </row>
    <row r="21" spans="1:6" ht="13.5" customHeight="1" thickBot="1">
      <c r="A21" s="60"/>
      <c r="B21" s="60"/>
      <c r="C21" s="50"/>
      <c r="D21" s="62" t="s">
        <v>269</v>
      </c>
      <c r="E21" s="47"/>
      <c r="F21" s="5">
        <v>0</v>
      </c>
    </row>
    <row r="22" spans="1:6" ht="13.5" customHeight="1" thickBot="1">
      <c r="A22" s="60"/>
      <c r="B22" s="60"/>
      <c r="C22" s="57" t="s">
        <v>270</v>
      </c>
      <c r="D22" s="58"/>
      <c r="E22" s="59"/>
      <c r="F22" s="5">
        <f>SUM(F23:F25)</f>
        <v>0</v>
      </c>
    </row>
    <row r="23" spans="1:6" ht="13.5" customHeight="1" thickBot="1">
      <c r="A23" s="60"/>
      <c r="B23" s="60"/>
      <c r="C23" s="60"/>
      <c r="D23" s="62" t="s">
        <v>271</v>
      </c>
      <c r="E23" s="47"/>
      <c r="F23" s="5">
        <v>0</v>
      </c>
    </row>
    <row r="24" spans="1:6" ht="13.5" customHeight="1" thickBot="1">
      <c r="A24" s="60"/>
      <c r="B24" s="60"/>
      <c r="C24" s="60"/>
      <c r="D24" s="62" t="s">
        <v>272</v>
      </c>
      <c r="E24" s="47"/>
      <c r="F24" s="5">
        <v>0</v>
      </c>
    </row>
    <row r="25" spans="1:6" ht="13.5" customHeight="1" thickBot="1">
      <c r="A25" s="60"/>
      <c r="B25" s="60"/>
      <c r="C25" s="50"/>
      <c r="D25" s="62" t="s">
        <v>273</v>
      </c>
      <c r="E25" s="47"/>
      <c r="F25" s="5">
        <v>0</v>
      </c>
    </row>
    <row r="26" spans="1:6" ht="13.5" customHeight="1" thickBot="1">
      <c r="A26" s="60"/>
      <c r="B26" s="60"/>
      <c r="C26" s="62" t="s">
        <v>274</v>
      </c>
      <c r="D26" s="66"/>
      <c r="E26" s="47"/>
      <c r="F26" s="5">
        <v>200000</v>
      </c>
    </row>
    <row r="27" spans="1:6" ht="13.5" customHeight="1" thickBot="1">
      <c r="A27" s="60"/>
      <c r="B27" s="61"/>
      <c r="C27" s="48" t="s">
        <v>275</v>
      </c>
      <c r="D27" s="67"/>
      <c r="E27" s="49"/>
      <c r="F27" s="8">
        <v>0</v>
      </c>
    </row>
    <row r="28" spans="1:6" ht="13.5" customHeight="1" thickBot="1">
      <c r="A28" s="60"/>
      <c r="B28" s="63" t="s">
        <v>276</v>
      </c>
      <c r="C28" s="64"/>
      <c r="D28" s="64"/>
      <c r="E28" s="65"/>
      <c r="F28" s="7">
        <f>F29+F31+F43+F46+F48+F49</f>
        <v>212498092</v>
      </c>
    </row>
    <row r="29" spans="1:6" ht="13.5" customHeight="1" thickBot="1">
      <c r="A29" s="60"/>
      <c r="B29" s="60"/>
      <c r="C29" s="57" t="s">
        <v>277</v>
      </c>
      <c r="D29" s="58"/>
      <c r="E29" s="59"/>
      <c r="F29" s="5">
        <f>SUM(F30)</f>
        <v>58447427</v>
      </c>
    </row>
    <row r="30" spans="1:6" ht="13.5" customHeight="1" thickBot="1">
      <c r="A30" s="60"/>
      <c r="B30" s="60"/>
      <c r="C30" s="1"/>
      <c r="D30" s="62" t="s">
        <v>278</v>
      </c>
      <c r="E30" s="47"/>
      <c r="F30" s="5">
        <v>58447427</v>
      </c>
    </row>
    <row r="31" spans="1:6" ht="13.5" customHeight="1" thickBot="1">
      <c r="A31" s="60"/>
      <c r="B31" s="60"/>
      <c r="C31" s="57" t="s">
        <v>279</v>
      </c>
      <c r="D31" s="58"/>
      <c r="E31" s="59"/>
      <c r="F31" s="5">
        <f>SUM(F32)</f>
        <v>15349137</v>
      </c>
    </row>
    <row r="32" spans="1:6" ht="13.5" customHeight="1" thickBot="1">
      <c r="A32" s="60"/>
      <c r="B32" s="60"/>
      <c r="C32" s="60"/>
      <c r="D32" s="57" t="s">
        <v>280</v>
      </c>
      <c r="E32" s="59"/>
      <c r="F32" s="5">
        <f>SUM(F33:F42)</f>
        <v>15349137</v>
      </c>
    </row>
    <row r="33" spans="1:6" ht="13.5" thickBot="1">
      <c r="A33" s="60"/>
      <c r="B33" s="60"/>
      <c r="C33" s="60"/>
      <c r="D33" s="60"/>
      <c r="E33" s="2" t="s">
        <v>281</v>
      </c>
      <c r="F33" s="5">
        <v>996098</v>
      </c>
    </row>
    <row r="34" spans="1:6" ht="13.5" thickBot="1">
      <c r="A34" s="60"/>
      <c r="B34" s="60"/>
      <c r="C34" s="60"/>
      <c r="D34" s="60"/>
      <c r="E34" s="2" t="s">
        <v>282</v>
      </c>
      <c r="F34" s="5">
        <v>317410</v>
      </c>
    </row>
    <row r="35" spans="1:6" ht="13.5" thickBot="1">
      <c r="A35" s="60"/>
      <c r="B35" s="60"/>
      <c r="C35" s="60"/>
      <c r="D35" s="60"/>
      <c r="E35" s="2" t="s">
        <v>283</v>
      </c>
      <c r="F35" s="5">
        <v>0</v>
      </c>
    </row>
    <row r="36" spans="1:6" ht="13.5" thickBot="1">
      <c r="A36" s="60"/>
      <c r="B36" s="60"/>
      <c r="C36" s="60"/>
      <c r="D36" s="60"/>
      <c r="E36" s="2" t="s">
        <v>284</v>
      </c>
      <c r="F36" s="5">
        <v>6570955</v>
      </c>
    </row>
    <row r="37" spans="1:6" ht="13.5" thickBot="1">
      <c r="A37" s="60"/>
      <c r="B37" s="60"/>
      <c r="C37" s="60"/>
      <c r="D37" s="60"/>
      <c r="E37" s="2" t="s">
        <v>285</v>
      </c>
      <c r="F37" s="5">
        <v>7442946</v>
      </c>
    </row>
    <row r="38" spans="1:6" ht="13.5" thickBot="1">
      <c r="A38" s="60"/>
      <c r="B38" s="60"/>
      <c r="C38" s="60"/>
      <c r="D38" s="60"/>
      <c r="E38" s="2" t="s">
        <v>286</v>
      </c>
      <c r="F38" s="5">
        <v>0</v>
      </c>
    </row>
    <row r="39" spans="1:6" ht="13.5" thickBot="1">
      <c r="A39" s="60"/>
      <c r="B39" s="60"/>
      <c r="C39" s="60"/>
      <c r="D39" s="60"/>
      <c r="E39" s="2" t="s">
        <v>287</v>
      </c>
      <c r="F39" s="5">
        <v>21728</v>
      </c>
    </row>
    <row r="40" spans="1:6" ht="13.5" thickBot="1">
      <c r="A40" s="60"/>
      <c r="B40" s="60"/>
      <c r="C40" s="60"/>
      <c r="D40" s="60"/>
      <c r="E40" s="2" t="s">
        <v>288</v>
      </c>
      <c r="F40" s="5">
        <v>0</v>
      </c>
    </row>
    <row r="41" spans="1:6" ht="13.5" thickBot="1">
      <c r="A41" s="60"/>
      <c r="B41" s="60"/>
      <c r="C41" s="60"/>
      <c r="D41" s="60"/>
      <c r="E41" s="2" t="s">
        <v>289</v>
      </c>
      <c r="F41" s="5">
        <v>0</v>
      </c>
    </row>
    <row r="42" spans="1:6" ht="13.5" thickBot="1">
      <c r="A42" s="60"/>
      <c r="B42" s="60"/>
      <c r="C42" s="50"/>
      <c r="D42" s="50"/>
      <c r="E42" s="2" t="s">
        <v>290</v>
      </c>
      <c r="F42" s="5">
        <v>0</v>
      </c>
    </row>
    <row r="43" spans="1:6" ht="13.5" customHeight="1" thickBot="1">
      <c r="A43" s="60"/>
      <c r="B43" s="60"/>
      <c r="C43" s="57" t="s">
        <v>291</v>
      </c>
      <c r="D43" s="58"/>
      <c r="E43" s="59"/>
      <c r="F43" s="5">
        <f>SUM(F44:F45)</f>
        <v>0</v>
      </c>
    </row>
    <row r="44" spans="1:6" ht="13.5" customHeight="1" thickBot="1">
      <c r="A44" s="60"/>
      <c r="B44" s="60"/>
      <c r="C44" s="60"/>
      <c r="D44" s="62" t="s">
        <v>292</v>
      </c>
      <c r="E44" s="47"/>
      <c r="F44" s="5">
        <v>0</v>
      </c>
    </row>
    <row r="45" spans="1:6" ht="13.5" customHeight="1" thickBot="1">
      <c r="A45" s="60"/>
      <c r="B45" s="60"/>
      <c r="C45" s="50"/>
      <c r="D45" s="62" t="s">
        <v>293</v>
      </c>
      <c r="E45" s="47"/>
      <c r="F45" s="5">
        <v>0</v>
      </c>
    </row>
    <row r="46" spans="1:6" ht="13.5" customHeight="1" thickBot="1">
      <c r="A46" s="60"/>
      <c r="B46" s="60"/>
      <c r="C46" s="57" t="s">
        <v>294</v>
      </c>
      <c r="D46" s="58"/>
      <c r="E46" s="59"/>
      <c r="F46" s="5">
        <f>SUM(F47)</f>
        <v>0</v>
      </c>
    </row>
    <row r="47" spans="1:6" ht="13.5" customHeight="1" thickBot="1">
      <c r="A47" s="60"/>
      <c r="B47" s="60"/>
      <c r="C47" s="1"/>
      <c r="D47" s="62" t="s">
        <v>295</v>
      </c>
      <c r="E47" s="47"/>
      <c r="F47" s="5">
        <v>0</v>
      </c>
    </row>
    <row r="48" spans="1:6" ht="13.5" customHeight="1" thickBot="1">
      <c r="A48" s="60"/>
      <c r="B48" s="60"/>
      <c r="C48" s="62" t="s">
        <v>296</v>
      </c>
      <c r="D48" s="66"/>
      <c r="E48" s="47"/>
      <c r="F48" s="5"/>
    </row>
    <row r="49" spans="1:6" ht="13.5" customHeight="1" thickBot="1">
      <c r="A49" s="60"/>
      <c r="B49" s="60"/>
      <c r="C49" s="57" t="s">
        <v>297</v>
      </c>
      <c r="D49" s="58"/>
      <c r="E49" s="59"/>
      <c r="F49" s="5">
        <f>SUM(F50:F57)</f>
        <v>138701528</v>
      </c>
    </row>
    <row r="50" spans="1:6" ht="13.5" customHeight="1" thickBot="1">
      <c r="A50" s="60"/>
      <c r="B50" s="60"/>
      <c r="C50" s="60"/>
      <c r="D50" s="62" t="s">
        <v>298</v>
      </c>
      <c r="E50" s="47"/>
      <c r="F50" s="5">
        <v>138700528</v>
      </c>
    </row>
    <row r="51" spans="1:6" ht="13.5" customHeight="1" thickBot="1">
      <c r="A51" s="60"/>
      <c r="B51" s="60"/>
      <c r="C51" s="60"/>
      <c r="D51" s="62" t="s">
        <v>299</v>
      </c>
      <c r="E51" s="47"/>
      <c r="F51" s="5">
        <v>1000</v>
      </c>
    </row>
    <row r="52" spans="1:6" ht="13.5" customHeight="1" thickBot="1">
      <c r="A52" s="60"/>
      <c r="B52" s="60"/>
      <c r="C52" s="60"/>
      <c r="D52" s="62" t="s">
        <v>300</v>
      </c>
      <c r="E52" s="47"/>
      <c r="F52" s="5">
        <v>0</v>
      </c>
    </row>
    <row r="53" spans="1:6" ht="13.5" customHeight="1" thickBot="1">
      <c r="A53" s="60"/>
      <c r="B53" s="60"/>
      <c r="C53" s="60"/>
      <c r="D53" s="62" t="s">
        <v>301</v>
      </c>
      <c r="E53" s="47"/>
      <c r="F53" s="5">
        <v>0</v>
      </c>
    </row>
    <row r="54" spans="1:6" ht="13.5" customHeight="1" thickBot="1">
      <c r="A54" s="60"/>
      <c r="B54" s="60"/>
      <c r="C54" s="60"/>
      <c r="D54" s="62" t="s">
        <v>302</v>
      </c>
      <c r="E54" s="47"/>
      <c r="F54" s="5">
        <v>0</v>
      </c>
    </row>
    <row r="55" spans="1:6" ht="13.5" customHeight="1" thickBot="1">
      <c r="A55" s="60"/>
      <c r="B55" s="60"/>
      <c r="C55" s="60"/>
      <c r="D55" s="62" t="s">
        <v>303</v>
      </c>
      <c r="E55" s="47"/>
      <c r="F55" s="5">
        <v>0</v>
      </c>
    </row>
    <row r="56" spans="1:6" ht="13.5" customHeight="1" thickBot="1">
      <c r="A56" s="60"/>
      <c r="B56" s="60"/>
      <c r="C56" s="60"/>
      <c r="D56" s="62" t="s">
        <v>304</v>
      </c>
      <c r="E56" s="47"/>
      <c r="F56" s="5">
        <v>0</v>
      </c>
    </row>
    <row r="57" spans="1:6" ht="13.5" customHeight="1" thickBot="1">
      <c r="A57" s="60"/>
      <c r="B57" s="61"/>
      <c r="C57" s="61"/>
      <c r="D57" s="48" t="s">
        <v>305</v>
      </c>
      <c r="E57" s="49"/>
      <c r="F57" s="8">
        <v>0</v>
      </c>
    </row>
    <row r="58" spans="1:6" ht="13.5" customHeight="1" thickBot="1">
      <c r="A58" s="60"/>
      <c r="B58" s="63" t="s">
        <v>306</v>
      </c>
      <c r="C58" s="64"/>
      <c r="D58" s="64"/>
      <c r="E58" s="65"/>
      <c r="F58" s="7">
        <f>F59+F66+F72+F81+F92+F100+F103+F104+F107</f>
        <v>794028400</v>
      </c>
    </row>
    <row r="59" spans="1:6" ht="13.5" customHeight="1" thickBot="1">
      <c r="A59" s="60"/>
      <c r="B59" s="60"/>
      <c r="C59" s="57" t="s">
        <v>307</v>
      </c>
      <c r="D59" s="58"/>
      <c r="E59" s="59"/>
      <c r="F59" s="5">
        <f>SUM(F60:F65)</f>
        <v>268853000</v>
      </c>
    </row>
    <row r="60" spans="1:6" ht="13.5" customHeight="1" thickBot="1">
      <c r="A60" s="60"/>
      <c r="B60" s="60"/>
      <c r="C60" s="60"/>
      <c r="D60" s="62" t="s">
        <v>308</v>
      </c>
      <c r="E60" s="47"/>
      <c r="F60" s="5">
        <v>0</v>
      </c>
    </row>
    <row r="61" spans="1:6" ht="13.5" customHeight="1" thickBot="1">
      <c r="A61" s="60"/>
      <c r="B61" s="60"/>
      <c r="C61" s="60"/>
      <c r="D61" s="62" t="s">
        <v>309</v>
      </c>
      <c r="E61" s="47"/>
      <c r="F61" s="5">
        <v>0</v>
      </c>
    </row>
    <row r="62" spans="1:6" ht="13.5" customHeight="1" thickBot="1">
      <c r="A62" s="60"/>
      <c r="B62" s="60"/>
      <c r="C62" s="60"/>
      <c r="D62" s="62" t="s">
        <v>310</v>
      </c>
      <c r="E62" s="47"/>
      <c r="F62" s="5">
        <v>100000000</v>
      </c>
    </row>
    <row r="63" spans="1:6" ht="13.5" customHeight="1" thickBot="1">
      <c r="A63" s="60"/>
      <c r="B63" s="60"/>
      <c r="C63" s="60"/>
      <c r="D63" s="62" t="s">
        <v>311</v>
      </c>
      <c r="E63" s="47"/>
      <c r="F63" s="5">
        <v>168000000</v>
      </c>
    </row>
    <row r="64" spans="1:6" ht="13.5" customHeight="1" thickBot="1">
      <c r="A64" s="60"/>
      <c r="B64" s="60"/>
      <c r="C64" s="60"/>
      <c r="D64" s="62" t="s">
        <v>312</v>
      </c>
      <c r="E64" s="47"/>
      <c r="F64" s="5">
        <v>852000</v>
      </c>
    </row>
    <row r="65" spans="1:6" ht="13.5" customHeight="1" thickBot="1">
      <c r="A65" s="60"/>
      <c r="B65" s="50"/>
      <c r="C65" s="50"/>
      <c r="D65" s="62" t="s">
        <v>313</v>
      </c>
      <c r="E65" s="47"/>
      <c r="F65" s="5">
        <v>1000</v>
      </c>
    </row>
    <row r="66" spans="1:6" ht="13.5" customHeight="1" thickBot="1">
      <c r="A66" s="60"/>
      <c r="B66" s="57" t="s">
        <v>314</v>
      </c>
      <c r="C66" s="58"/>
      <c r="D66" s="58"/>
      <c r="E66" s="59"/>
      <c r="F66" s="5">
        <f>SUM(F67:F71)</f>
        <v>4200000</v>
      </c>
    </row>
    <row r="67" spans="1:6" ht="13.5" customHeight="1" thickBot="1">
      <c r="A67" s="60"/>
      <c r="B67" s="60"/>
      <c r="C67" s="62" t="s">
        <v>315</v>
      </c>
      <c r="D67" s="66"/>
      <c r="E67" s="47"/>
      <c r="F67" s="5">
        <v>900000</v>
      </c>
    </row>
    <row r="68" spans="1:6" ht="13.5" customHeight="1" thickBot="1">
      <c r="A68" s="60"/>
      <c r="B68" s="60"/>
      <c r="C68" s="62" t="s">
        <v>316</v>
      </c>
      <c r="D68" s="66"/>
      <c r="E68" s="47"/>
      <c r="F68" s="5">
        <v>200000</v>
      </c>
    </row>
    <row r="69" spans="1:6" ht="13.5" customHeight="1" thickBot="1">
      <c r="A69" s="60"/>
      <c r="B69" s="60"/>
      <c r="C69" s="62" t="s">
        <v>317</v>
      </c>
      <c r="D69" s="66"/>
      <c r="E69" s="47"/>
      <c r="F69" s="5">
        <v>100000</v>
      </c>
    </row>
    <row r="70" spans="1:6" ht="13.5" customHeight="1" thickBot="1">
      <c r="A70" s="60"/>
      <c r="B70" s="60"/>
      <c r="C70" s="62" t="s">
        <v>318</v>
      </c>
      <c r="D70" s="66"/>
      <c r="E70" s="47"/>
      <c r="F70" s="5">
        <v>3000000</v>
      </c>
    </row>
    <row r="71" spans="1:6" ht="13.5" customHeight="1" thickBot="1">
      <c r="A71" s="60"/>
      <c r="B71" s="50"/>
      <c r="C71" s="62" t="s">
        <v>319</v>
      </c>
      <c r="D71" s="66"/>
      <c r="E71" s="47"/>
      <c r="F71" s="5">
        <v>0</v>
      </c>
    </row>
    <row r="72" spans="1:6" ht="13.5" customHeight="1" thickBot="1">
      <c r="A72" s="60"/>
      <c r="B72" s="57" t="s">
        <v>320</v>
      </c>
      <c r="C72" s="58"/>
      <c r="D72" s="58"/>
      <c r="E72" s="59"/>
      <c r="F72" s="5">
        <f>SUM(F73:F80)</f>
        <v>17902400</v>
      </c>
    </row>
    <row r="73" spans="1:6" ht="13.5" customHeight="1" thickBot="1">
      <c r="A73" s="60"/>
      <c r="B73" s="60"/>
      <c r="C73" s="62" t="s">
        <v>321</v>
      </c>
      <c r="D73" s="66"/>
      <c r="E73" s="47"/>
      <c r="F73" s="5">
        <v>2300</v>
      </c>
    </row>
    <row r="74" spans="1:6" ht="13.5" customHeight="1" thickBot="1">
      <c r="A74" s="60"/>
      <c r="B74" s="60"/>
      <c r="C74" s="62" t="s">
        <v>322</v>
      </c>
      <c r="D74" s="66"/>
      <c r="E74" s="47"/>
      <c r="F74" s="5">
        <v>16000000</v>
      </c>
    </row>
    <row r="75" spans="1:6" ht="13.5" customHeight="1" thickBot="1">
      <c r="A75" s="60"/>
      <c r="B75" s="60"/>
      <c r="C75" s="62" t="s">
        <v>323</v>
      </c>
      <c r="D75" s="66"/>
      <c r="E75" s="47"/>
      <c r="F75" s="5">
        <v>1000000</v>
      </c>
    </row>
    <row r="76" spans="1:6" ht="13.5" customHeight="1" thickBot="1">
      <c r="A76" s="60"/>
      <c r="B76" s="60"/>
      <c r="C76" s="62" t="s">
        <v>324</v>
      </c>
      <c r="D76" s="66"/>
      <c r="E76" s="47"/>
      <c r="F76" s="5">
        <v>500000</v>
      </c>
    </row>
    <row r="77" spans="1:6" ht="13.5" customHeight="1" thickBot="1">
      <c r="A77" s="60"/>
      <c r="B77" s="60"/>
      <c r="C77" s="62" t="s">
        <v>325</v>
      </c>
      <c r="D77" s="66"/>
      <c r="E77" s="47"/>
      <c r="F77" s="5">
        <v>0</v>
      </c>
    </row>
    <row r="78" spans="1:6" ht="13.5" customHeight="1" thickBot="1">
      <c r="A78" s="60"/>
      <c r="B78" s="60"/>
      <c r="C78" s="62" t="s">
        <v>326</v>
      </c>
      <c r="D78" s="66"/>
      <c r="E78" s="47"/>
      <c r="F78" s="5">
        <v>300000</v>
      </c>
    </row>
    <row r="79" spans="1:6" ht="13.5" customHeight="1" thickBot="1">
      <c r="A79" s="60"/>
      <c r="B79" s="60"/>
      <c r="C79" s="62" t="s">
        <v>327</v>
      </c>
      <c r="D79" s="66"/>
      <c r="E79" s="47"/>
      <c r="F79" s="5">
        <v>100000</v>
      </c>
    </row>
    <row r="80" spans="1:6" ht="13.5" customHeight="1" thickBot="1">
      <c r="A80" s="60"/>
      <c r="B80" s="50"/>
      <c r="C80" s="62" t="s">
        <v>328</v>
      </c>
      <c r="D80" s="66"/>
      <c r="E80" s="47"/>
      <c r="F80" s="5">
        <v>100</v>
      </c>
    </row>
    <row r="81" spans="1:6" ht="13.5" customHeight="1" thickBot="1">
      <c r="A81" s="60"/>
      <c r="B81" s="57" t="s">
        <v>329</v>
      </c>
      <c r="C81" s="58"/>
      <c r="D81" s="58"/>
      <c r="E81" s="59"/>
      <c r="F81" s="5">
        <f>SUM(F82:F91)</f>
        <v>53362000</v>
      </c>
    </row>
    <row r="82" spans="1:6" ht="13.5" customHeight="1" thickBot="1">
      <c r="A82" s="60"/>
      <c r="B82" s="60"/>
      <c r="C82" s="62" t="s">
        <v>330</v>
      </c>
      <c r="D82" s="66"/>
      <c r="E82" s="47"/>
      <c r="F82" s="5">
        <v>20000000</v>
      </c>
    </row>
    <row r="83" spans="1:6" ht="13.5" customHeight="1" thickBot="1">
      <c r="A83" s="60"/>
      <c r="B83" s="60"/>
      <c r="C83" s="62" t="s">
        <v>331</v>
      </c>
      <c r="D83" s="66"/>
      <c r="E83" s="47"/>
      <c r="F83" s="5">
        <v>30000</v>
      </c>
    </row>
    <row r="84" spans="1:6" ht="13.5" customHeight="1" thickBot="1">
      <c r="A84" s="60"/>
      <c r="B84" s="60"/>
      <c r="C84" s="62" t="s">
        <v>332</v>
      </c>
      <c r="D84" s="66"/>
      <c r="E84" s="47"/>
      <c r="F84" s="5">
        <v>500000</v>
      </c>
    </row>
    <row r="85" spans="1:6" ht="13.5" customHeight="1" thickBot="1">
      <c r="A85" s="60"/>
      <c r="B85" s="60"/>
      <c r="C85" s="62" t="s">
        <v>333</v>
      </c>
      <c r="D85" s="66"/>
      <c r="E85" s="47"/>
      <c r="F85" s="5">
        <v>300000</v>
      </c>
    </row>
    <row r="86" spans="1:6" ht="13.5" customHeight="1" thickBot="1">
      <c r="A86" s="60"/>
      <c r="B86" s="60"/>
      <c r="C86" s="62" t="s">
        <v>334</v>
      </c>
      <c r="D86" s="66"/>
      <c r="E86" s="47"/>
      <c r="F86" s="5">
        <v>2000000</v>
      </c>
    </row>
    <row r="87" spans="1:6" ht="13.5" customHeight="1" thickBot="1">
      <c r="A87" s="60"/>
      <c r="B87" s="60"/>
      <c r="C87" s="62" t="s">
        <v>335</v>
      </c>
      <c r="D87" s="66"/>
      <c r="E87" s="47"/>
      <c r="F87" s="5">
        <v>300000</v>
      </c>
    </row>
    <row r="88" spans="1:6" ht="13.5" customHeight="1" thickBot="1">
      <c r="A88" s="60"/>
      <c r="B88" s="60"/>
      <c r="C88" s="62" t="s">
        <v>336</v>
      </c>
      <c r="D88" s="66"/>
      <c r="E88" s="47"/>
      <c r="F88" s="5">
        <v>200000</v>
      </c>
    </row>
    <row r="89" spans="1:6" ht="13.5" customHeight="1" thickBot="1">
      <c r="A89" s="60"/>
      <c r="B89" s="60"/>
      <c r="C89" s="62" t="s">
        <v>337</v>
      </c>
      <c r="D89" s="66"/>
      <c r="E89" s="47"/>
      <c r="F89" s="5">
        <v>30000</v>
      </c>
    </row>
    <row r="90" spans="1:6" ht="13.5" customHeight="1" thickBot="1">
      <c r="A90" s="60"/>
      <c r="B90" s="60"/>
      <c r="C90" s="62" t="s">
        <v>338</v>
      </c>
      <c r="D90" s="66"/>
      <c r="E90" s="47"/>
      <c r="F90" s="5">
        <v>30000000</v>
      </c>
    </row>
    <row r="91" spans="1:6" ht="13.5" customHeight="1" thickBot="1">
      <c r="A91" s="60"/>
      <c r="B91" s="50"/>
      <c r="C91" s="62" t="s">
        <v>339</v>
      </c>
      <c r="D91" s="66"/>
      <c r="E91" s="47"/>
      <c r="F91" s="5">
        <v>2000</v>
      </c>
    </row>
    <row r="92" spans="1:6" ht="13.5" customHeight="1" thickBot="1">
      <c r="A92" s="60"/>
      <c r="B92" s="57" t="s">
        <v>340</v>
      </c>
      <c r="C92" s="58"/>
      <c r="D92" s="58"/>
      <c r="E92" s="59"/>
      <c r="F92" s="5">
        <f>SUM(F93:F99)</f>
        <v>23507000</v>
      </c>
    </row>
    <row r="93" spans="1:6" ht="13.5" customHeight="1" thickBot="1">
      <c r="A93" s="60"/>
      <c r="B93" s="60"/>
      <c r="C93" s="62" t="s">
        <v>341</v>
      </c>
      <c r="D93" s="66"/>
      <c r="E93" s="47"/>
      <c r="F93" s="5">
        <v>300000</v>
      </c>
    </row>
    <row r="94" spans="1:6" ht="13.5" customHeight="1" thickBot="1">
      <c r="A94" s="60"/>
      <c r="B94" s="60"/>
      <c r="C94" s="62" t="s">
        <v>342</v>
      </c>
      <c r="D94" s="66"/>
      <c r="E94" s="47"/>
      <c r="F94" s="5">
        <v>200000</v>
      </c>
    </row>
    <row r="95" spans="1:6" ht="13.5" customHeight="1" thickBot="1">
      <c r="A95" s="60"/>
      <c r="B95" s="60"/>
      <c r="C95" s="62" t="s">
        <v>343</v>
      </c>
      <c r="D95" s="66"/>
      <c r="E95" s="47"/>
      <c r="F95" s="5">
        <v>10000000</v>
      </c>
    </row>
    <row r="96" spans="1:6" ht="13.5" customHeight="1" thickBot="1">
      <c r="A96" s="60"/>
      <c r="B96" s="60"/>
      <c r="C96" s="62" t="s">
        <v>344</v>
      </c>
      <c r="D96" s="66"/>
      <c r="E96" s="47"/>
      <c r="F96" s="5">
        <v>13000000</v>
      </c>
    </row>
    <row r="97" spans="1:6" ht="13.5" customHeight="1" thickBot="1">
      <c r="A97" s="60"/>
      <c r="B97" s="60"/>
      <c r="C97" s="62" t="s">
        <v>345</v>
      </c>
      <c r="D97" s="66"/>
      <c r="E97" s="47"/>
      <c r="F97" s="5">
        <v>7000</v>
      </c>
    </row>
    <row r="98" spans="1:6" ht="13.5" customHeight="1" thickBot="1">
      <c r="A98" s="60"/>
      <c r="B98" s="60"/>
      <c r="C98" s="62" t="s">
        <v>346</v>
      </c>
      <c r="D98" s="66"/>
      <c r="E98" s="47"/>
      <c r="F98" s="5">
        <v>0</v>
      </c>
    </row>
    <row r="99" spans="1:6" ht="13.5" customHeight="1" thickBot="1">
      <c r="A99" s="60"/>
      <c r="B99" s="50"/>
      <c r="C99" s="62" t="s">
        <v>347</v>
      </c>
      <c r="D99" s="66"/>
      <c r="E99" s="47"/>
      <c r="F99" s="5">
        <v>0</v>
      </c>
    </row>
    <row r="100" spans="1:6" ht="13.5" customHeight="1" thickBot="1">
      <c r="A100" s="60"/>
      <c r="B100" s="57" t="s">
        <v>348</v>
      </c>
      <c r="C100" s="58"/>
      <c r="D100" s="58"/>
      <c r="E100" s="59"/>
      <c r="F100" s="5">
        <f>SUM(F101:F102)</f>
        <v>500000</v>
      </c>
    </row>
    <row r="101" spans="1:6" ht="13.5" customHeight="1" thickBot="1">
      <c r="A101" s="60"/>
      <c r="B101" s="60"/>
      <c r="C101" s="62" t="s">
        <v>349</v>
      </c>
      <c r="D101" s="66"/>
      <c r="E101" s="47"/>
      <c r="F101" s="5">
        <v>300000</v>
      </c>
    </row>
    <row r="102" spans="1:6" ht="13.5" customHeight="1" thickBot="1">
      <c r="A102" s="60"/>
      <c r="B102" s="50"/>
      <c r="C102" s="62" t="s">
        <v>350</v>
      </c>
      <c r="D102" s="66"/>
      <c r="E102" s="47"/>
      <c r="F102" s="5">
        <v>200000</v>
      </c>
    </row>
    <row r="103" spans="1:6" ht="13.5" thickBot="1">
      <c r="A103" s="60"/>
      <c r="B103" s="62" t="s">
        <v>351</v>
      </c>
      <c r="C103" s="66"/>
      <c r="D103" s="66"/>
      <c r="E103" s="47"/>
      <c r="F103" s="5">
        <v>300000</v>
      </c>
    </row>
    <row r="104" spans="1:6" ht="13.5" customHeight="1" thickBot="1">
      <c r="A104" s="60"/>
      <c r="B104" s="57" t="s">
        <v>352</v>
      </c>
      <c r="C104" s="58"/>
      <c r="D104" s="58"/>
      <c r="E104" s="59"/>
      <c r="F104" s="5">
        <f>SUM(F105:F106)</f>
        <v>300000</v>
      </c>
    </row>
    <row r="105" spans="1:6" ht="13.5" customHeight="1" thickBot="1">
      <c r="A105" s="60"/>
      <c r="B105" s="60"/>
      <c r="C105" s="62" t="s">
        <v>353</v>
      </c>
      <c r="D105" s="66"/>
      <c r="E105" s="47"/>
      <c r="F105" s="5">
        <v>200000</v>
      </c>
    </row>
    <row r="106" spans="1:6" ht="13.5" customHeight="1" thickBot="1">
      <c r="A106" s="60"/>
      <c r="B106" s="50"/>
      <c r="C106" s="62" t="s">
        <v>354</v>
      </c>
      <c r="D106" s="66"/>
      <c r="E106" s="47"/>
      <c r="F106" s="5">
        <v>100000</v>
      </c>
    </row>
    <row r="107" spans="1:6" ht="13.5" customHeight="1" thickBot="1">
      <c r="A107" s="60"/>
      <c r="B107" s="57" t="s">
        <v>355</v>
      </c>
      <c r="C107" s="58"/>
      <c r="D107" s="58"/>
      <c r="E107" s="59"/>
      <c r="F107" s="5">
        <f>F108+F113+F117+F118+F119+F120+F123+F126+F127</f>
        <v>425104000</v>
      </c>
    </row>
    <row r="108" spans="1:6" ht="13.5" thickBot="1">
      <c r="A108" s="60"/>
      <c r="B108" s="60"/>
      <c r="C108" s="57" t="s">
        <v>356</v>
      </c>
      <c r="D108" s="58"/>
      <c r="E108" s="59"/>
      <c r="F108" s="5">
        <f>SUM(F109:F112)</f>
        <v>324001000</v>
      </c>
    </row>
    <row r="109" spans="1:6" ht="13.5" customHeight="1" thickBot="1">
      <c r="A109" s="60"/>
      <c r="B109" s="60"/>
      <c r="C109" s="60"/>
      <c r="D109" s="62" t="s">
        <v>357</v>
      </c>
      <c r="E109" s="47"/>
      <c r="F109" s="5">
        <v>19000000</v>
      </c>
    </row>
    <row r="110" spans="1:6" ht="13.5" customHeight="1" thickBot="1">
      <c r="A110" s="60"/>
      <c r="B110" s="60"/>
      <c r="C110" s="60"/>
      <c r="D110" s="62" t="s">
        <v>358</v>
      </c>
      <c r="E110" s="47"/>
      <c r="F110" s="5">
        <v>5000000</v>
      </c>
    </row>
    <row r="111" spans="1:6" ht="13.5" customHeight="1" thickBot="1">
      <c r="A111" s="60"/>
      <c r="B111" s="60"/>
      <c r="C111" s="60"/>
      <c r="D111" s="62" t="s">
        <v>359</v>
      </c>
      <c r="E111" s="47"/>
      <c r="F111" s="5">
        <v>300000000</v>
      </c>
    </row>
    <row r="112" spans="1:6" ht="13.5" customHeight="1" thickBot="1">
      <c r="A112" s="60"/>
      <c r="B112" s="60"/>
      <c r="C112" s="50"/>
      <c r="D112" s="62" t="s">
        <v>360</v>
      </c>
      <c r="E112" s="47"/>
      <c r="F112" s="5">
        <v>1000</v>
      </c>
    </row>
    <row r="113" spans="1:6" ht="13.5" customHeight="1" thickBot="1">
      <c r="A113" s="60"/>
      <c r="B113" s="60"/>
      <c r="C113" s="57" t="s">
        <v>361</v>
      </c>
      <c r="D113" s="58"/>
      <c r="E113" s="59"/>
      <c r="F113" s="5">
        <f>SUM(F114:F116)</f>
        <v>24601000</v>
      </c>
    </row>
    <row r="114" spans="1:6" ht="13.5" customHeight="1" thickBot="1">
      <c r="A114" s="60"/>
      <c r="B114" s="60"/>
      <c r="C114" s="60"/>
      <c r="D114" s="62" t="s">
        <v>362</v>
      </c>
      <c r="E114" s="47"/>
      <c r="F114" s="5">
        <v>1000</v>
      </c>
    </row>
    <row r="115" spans="1:6" ht="13.5" customHeight="1" thickBot="1">
      <c r="A115" s="60"/>
      <c r="B115" s="60"/>
      <c r="C115" s="60"/>
      <c r="D115" s="62" t="s">
        <v>363</v>
      </c>
      <c r="E115" s="47"/>
      <c r="F115" s="5">
        <v>9600000</v>
      </c>
    </row>
    <row r="116" spans="1:6" ht="13.5" customHeight="1" thickBot="1">
      <c r="A116" s="60"/>
      <c r="B116" s="60"/>
      <c r="C116" s="50"/>
      <c r="D116" s="62" t="s">
        <v>364</v>
      </c>
      <c r="E116" s="47"/>
      <c r="F116" s="5">
        <v>15000000</v>
      </c>
    </row>
    <row r="117" spans="1:6" ht="13.5" customHeight="1" thickBot="1">
      <c r="A117" s="60"/>
      <c r="B117" s="60"/>
      <c r="C117" s="62" t="s">
        <v>365</v>
      </c>
      <c r="D117" s="66"/>
      <c r="E117" s="47"/>
      <c r="F117" s="5">
        <v>10000000</v>
      </c>
    </row>
    <row r="118" spans="1:6" ht="13.5" customHeight="1" thickBot="1">
      <c r="A118" s="60"/>
      <c r="B118" s="60"/>
      <c r="C118" s="62" t="s">
        <v>366</v>
      </c>
      <c r="D118" s="66"/>
      <c r="E118" s="47"/>
      <c r="F118" s="5">
        <v>0</v>
      </c>
    </row>
    <row r="119" spans="1:6" ht="13.5" customHeight="1" thickBot="1">
      <c r="A119" s="60"/>
      <c r="B119" s="60"/>
      <c r="C119" s="62" t="s">
        <v>367</v>
      </c>
      <c r="D119" s="66"/>
      <c r="E119" s="47"/>
      <c r="F119" s="5">
        <v>0</v>
      </c>
    </row>
    <row r="120" spans="1:6" ht="13.5" customHeight="1" thickBot="1">
      <c r="A120" s="60"/>
      <c r="B120" s="60"/>
      <c r="C120" s="57" t="s">
        <v>368</v>
      </c>
      <c r="D120" s="58"/>
      <c r="E120" s="59"/>
      <c r="F120" s="5">
        <f>SUM(F121:F122)</f>
        <v>50000000</v>
      </c>
    </row>
    <row r="121" spans="1:6" ht="13.5" customHeight="1" thickBot="1">
      <c r="A121" s="60"/>
      <c r="B121" s="60"/>
      <c r="C121" s="60"/>
      <c r="D121" s="62" t="s">
        <v>369</v>
      </c>
      <c r="E121" s="47"/>
      <c r="F121" s="5">
        <v>38000000</v>
      </c>
    </row>
    <row r="122" spans="1:6" ht="13.5" customHeight="1" thickBot="1">
      <c r="A122" s="60"/>
      <c r="B122" s="60"/>
      <c r="C122" s="50"/>
      <c r="D122" s="62" t="s">
        <v>370</v>
      </c>
      <c r="E122" s="47"/>
      <c r="F122" s="5">
        <v>12000000</v>
      </c>
    </row>
    <row r="123" spans="1:6" ht="13.5" customHeight="1" thickBot="1">
      <c r="A123" s="60"/>
      <c r="B123" s="60"/>
      <c r="C123" s="57" t="s">
        <v>371</v>
      </c>
      <c r="D123" s="58"/>
      <c r="E123" s="59"/>
      <c r="F123" s="5">
        <f>SUM(F124:F125)</f>
        <v>15000000</v>
      </c>
    </row>
    <row r="124" spans="1:6" ht="13.5" customHeight="1" thickBot="1">
      <c r="A124" s="60"/>
      <c r="B124" s="60"/>
      <c r="C124" s="60"/>
      <c r="D124" s="62" t="s">
        <v>372</v>
      </c>
      <c r="E124" s="47"/>
      <c r="F124" s="5">
        <v>10000000</v>
      </c>
    </row>
    <row r="125" spans="1:6" ht="13.5" customHeight="1" thickBot="1">
      <c r="A125" s="60"/>
      <c r="B125" s="60"/>
      <c r="C125" s="50"/>
      <c r="D125" s="62" t="s">
        <v>373</v>
      </c>
      <c r="E125" s="47"/>
      <c r="F125" s="5">
        <v>5000000</v>
      </c>
    </row>
    <row r="126" spans="1:6" ht="13.5" customHeight="1" thickBot="1">
      <c r="A126" s="60"/>
      <c r="B126" s="60"/>
      <c r="C126" s="62" t="s">
        <v>374</v>
      </c>
      <c r="D126" s="66"/>
      <c r="E126" s="47"/>
      <c r="F126" s="5">
        <v>2000</v>
      </c>
    </row>
    <row r="127" spans="1:6" ht="13.5" customHeight="1" thickBot="1">
      <c r="A127" s="60"/>
      <c r="B127" s="61"/>
      <c r="C127" s="48" t="s">
        <v>375</v>
      </c>
      <c r="D127" s="67"/>
      <c r="E127" s="49"/>
      <c r="F127" s="8">
        <v>1500000</v>
      </c>
    </row>
    <row r="128" spans="1:6" ht="13.5" customHeight="1" thickBot="1">
      <c r="A128" s="60"/>
      <c r="B128" s="63" t="s">
        <v>581</v>
      </c>
      <c r="C128" s="64"/>
      <c r="D128" s="64"/>
      <c r="E128" s="65"/>
      <c r="F128" s="7">
        <f>F129+F130+F131+F144+F145+F148+F160+F169+F170+F171</f>
        <v>1408161220</v>
      </c>
    </row>
    <row r="129" spans="1:6" ht="13.5" customHeight="1" thickBot="1">
      <c r="A129" s="60"/>
      <c r="B129" s="60"/>
      <c r="C129" s="62" t="s">
        <v>377</v>
      </c>
      <c r="D129" s="66"/>
      <c r="E129" s="47"/>
      <c r="F129" s="5">
        <v>0</v>
      </c>
    </row>
    <row r="130" spans="1:6" ht="13.5" customHeight="1" thickBot="1">
      <c r="A130" s="60"/>
      <c r="B130" s="60"/>
      <c r="C130" s="62" t="s">
        <v>378</v>
      </c>
      <c r="D130" s="66"/>
      <c r="E130" s="47"/>
      <c r="F130" s="5">
        <v>2000</v>
      </c>
    </row>
    <row r="131" spans="1:6" ht="13.5" customHeight="1" thickBot="1">
      <c r="A131" s="60"/>
      <c r="B131" s="60"/>
      <c r="C131" s="57" t="s">
        <v>379</v>
      </c>
      <c r="D131" s="58"/>
      <c r="E131" s="59"/>
      <c r="F131" s="5">
        <f>F132+F137+F140+F141</f>
        <v>1407112000</v>
      </c>
    </row>
    <row r="132" spans="1:6" ht="13.5" customHeight="1" thickBot="1">
      <c r="A132" s="60"/>
      <c r="B132" s="60"/>
      <c r="C132" s="60"/>
      <c r="D132" s="57" t="s">
        <v>380</v>
      </c>
      <c r="E132" s="59"/>
      <c r="F132" s="5">
        <f>SUM(F133:F136)</f>
        <v>1406001000</v>
      </c>
    </row>
    <row r="133" spans="1:6" ht="13.5" thickBot="1">
      <c r="A133" s="60"/>
      <c r="B133" s="60"/>
      <c r="C133" s="60"/>
      <c r="D133" s="60"/>
      <c r="E133" s="2" t="s">
        <v>381</v>
      </c>
      <c r="F133" s="5">
        <v>0</v>
      </c>
    </row>
    <row r="134" spans="1:6" ht="13.5" thickBot="1">
      <c r="A134" s="60"/>
      <c r="B134" s="60"/>
      <c r="C134" s="60"/>
      <c r="D134" s="60"/>
      <c r="E134" s="2" t="s">
        <v>382</v>
      </c>
      <c r="F134" s="5">
        <v>1400000000</v>
      </c>
    </row>
    <row r="135" spans="1:6" ht="13.5" thickBot="1">
      <c r="A135" s="60"/>
      <c r="B135" s="60"/>
      <c r="C135" s="60"/>
      <c r="D135" s="60"/>
      <c r="E135" s="2" t="s">
        <v>383</v>
      </c>
      <c r="F135" s="5">
        <v>1000</v>
      </c>
    </row>
    <row r="136" spans="1:6" ht="13.5" thickBot="1">
      <c r="A136" s="60"/>
      <c r="B136" s="60"/>
      <c r="C136" s="60"/>
      <c r="D136" s="50"/>
      <c r="E136" s="2" t="s">
        <v>384</v>
      </c>
      <c r="F136" s="5">
        <v>6000000</v>
      </c>
    </row>
    <row r="137" spans="1:6" ht="13.5" customHeight="1" thickBot="1">
      <c r="A137" s="60"/>
      <c r="B137" s="60"/>
      <c r="C137" s="60"/>
      <c r="D137" s="57" t="s">
        <v>385</v>
      </c>
      <c r="E137" s="59"/>
      <c r="F137" s="5">
        <f>SUM(F138:F139)</f>
        <v>810000</v>
      </c>
    </row>
    <row r="138" spans="1:6" ht="13.5" thickBot="1">
      <c r="A138" s="60"/>
      <c r="B138" s="60"/>
      <c r="C138" s="60"/>
      <c r="D138" s="60"/>
      <c r="E138" s="2" t="s">
        <v>386</v>
      </c>
      <c r="F138" s="5">
        <v>800000</v>
      </c>
    </row>
    <row r="139" spans="1:6" ht="13.5" thickBot="1">
      <c r="A139" s="60"/>
      <c r="B139" s="60"/>
      <c r="C139" s="60"/>
      <c r="D139" s="50"/>
      <c r="E139" s="2" t="s">
        <v>387</v>
      </c>
      <c r="F139" s="5">
        <v>10000</v>
      </c>
    </row>
    <row r="140" spans="1:6" ht="13.5" customHeight="1" thickBot="1">
      <c r="A140" s="60"/>
      <c r="B140" s="60"/>
      <c r="C140" s="60"/>
      <c r="D140" s="62" t="s">
        <v>388</v>
      </c>
      <c r="E140" s="47"/>
      <c r="F140" s="5">
        <v>1000</v>
      </c>
    </row>
    <row r="141" spans="1:6" ht="13.5" customHeight="1" thickBot="1">
      <c r="A141" s="60"/>
      <c r="B141" s="60"/>
      <c r="C141" s="60"/>
      <c r="D141" s="57" t="s">
        <v>389</v>
      </c>
      <c r="E141" s="59"/>
      <c r="F141" s="5">
        <f>SUM(F142:F143)</f>
        <v>300000</v>
      </c>
    </row>
    <row r="142" spans="1:6" ht="13.5" thickBot="1">
      <c r="A142" s="60"/>
      <c r="B142" s="60"/>
      <c r="C142" s="60"/>
      <c r="D142" s="60"/>
      <c r="E142" s="2" t="s">
        <v>390</v>
      </c>
      <c r="F142" s="5">
        <v>300000</v>
      </c>
    </row>
    <row r="143" spans="1:6" ht="16.5" customHeight="1" thickBot="1">
      <c r="A143" s="60"/>
      <c r="B143" s="60"/>
      <c r="C143" s="50"/>
      <c r="D143" s="50"/>
      <c r="E143" s="2" t="s">
        <v>391</v>
      </c>
      <c r="F143" s="5">
        <v>0</v>
      </c>
    </row>
    <row r="144" spans="1:6" ht="13.5" customHeight="1" thickBot="1">
      <c r="A144" s="60"/>
      <c r="B144" s="60"/>
      <c r="C144" s="62" t="s">
        <v>392</v>
      </c>
      <c r="D144" s="66"/>
      <c r="E144" s="47"/>
      <c r="F144" s="5">
        <v>30000</v>
      </c>
    </row>
    <row r="145" spans="1:6" ht="13.5" customHeight="1" thickBot="1">
      <c r="A145" s="60"/>
      <c r="B145" s="60"/>
      <c r="C145" s="57" t="s">
        <v>393</v>
      </c>
      <c r="D145" s="58"/>
      <c r="E145" s="59"/>
      <c r="F145" s="5">
        <f>SUM(F146:F147)</f>
        <v>30000</v>
      </c>
    </row>
    <row r="146" spans="1:6" ht="13.5" customHeight="1" thickBot="1">
      <c r="A146" s="60"/>
      <c r="B146" s="60"/>
      <c r="C146" s="60"/>
      <c r="D146" s="62" t="s">
        <v>394</v>
      </c>
      <c r="E146" s="47"/>
      <c r="F146" s="5">
        <v>0</v>
      </c>
    </row>
    <row r="147" spans="1:6" ht="13.5" customHeight="1" thickBot="1">
      <c r="A147" s="60"/>
      <c r="B147" s="60"/>
      <c r="C147" s="50"/>
      <c r="D147" s="62" t="s">
        <v>395</v>
      </c>
      <c r="E147" s="47"/>
      <c r="F147" s="5">
        <v>30000</v>
      </c>
    </row>
    <row r="148" spans="1:6" ht="13.5" customHeight="1" thickBot="1">
      <c r="A148" s="60"/>
      <c r="B148" s="60"/>
      <c r="C148" s="57" t="s">
        <v>396</v>
      </c>
      <c r="D148" s="58"/>
      <c r="E148" s="59"/>
      <c r="F148" s="5">
        <f>F149+F157+F158+F159</f>
        <v>164200</v>
      </c>
    </row>
    <row r="149" spans="1:6" ht="13.5" customHeight="1" thickBot="1">
      <c r="A149" s="60"/>
      <c r="B149" s="60"/>
      <c r="C149" s="60"/>
      <c r="D149" s="57" t="s">
        <v>397</v>
      </c>
      <c r="E149" s="59"/>
      <c r="F149" s="5">
        <f>SUM(F150:F156)</f>
        <v>114100</v>
      </c>
    </row>
    <row r="150" spans="1:6" ht="13.5" thickBot="1">
      <c r="A150" s="60"/>
      <c r="B150" s="60"/>
      <c r="C150" s="60"/>
      <c r="D150" s="60"/>
      <c r="E150" s="2" t="s">
        <v>398</v>
      </c>
      <c r="F150" s="5">
        <v>3000</v>
      </c>
    </row>
    <row r="151" spans="1:6" ht="13.5" thickBot="1">
      <c r="A151" s="60"/>
      <c r="B151" s="60"/>
      <c r="C151" s="60"/>
      <c r="D151" s="60"/>
      <c r="E151" s="2" t="s">
        <v>399</v>
      </c>
      <c r="F151" s="5">
        <v>100</v>
      </c>
    </row>
    <row r="152" spans="1:6" ht="13.5" customHeight="1" thickBot="1">
      <c r="A152" s="60"/>
      <c r="B152" s="60"/>
      <c r="C152" s="60"/>
      <c r="D152" s="60"/>
      <c r="E152" s="2" t="s">
        <v>400</v>
      </c>
      <c r="F152" s="5">
        <v>50000</v>
      </c>
    </row>
    <row r="153" spans="1:6" ht="23.25" thickBot="1">
      <c r="A153" s="60"/>
      <c r="B153" s="60"/>
      <c r="C153" s="60"/>
      <c r="D153" s="60"/>
      <c r="E153" s="2" t="s">
        <v>401</v>
      </c>
      <c r="F153" s="5">
        <v>30000</v>
      </c>
    </row>
    <row r="154" spans="1:6" ht="23.25" thickBot="1">
      <c r="A154" s="60"/>
      <c r="B154" s="60"/>
      <c r="C154" s="60"/>
      <c r="D154" s="60"/>
      <c r="E154" s="2" t="s">
        <v>402</v>
      </c>
      <c r="F154" s="5">
        <v>30000</v>
      </c>
    </row>
    <row r="155" spans="1:6" ht="23.25" thickBot="1">
      <c r="A155" s="60"/>
      <c r="B155" s="60"/>
      <c r="C155" s="60"/>
      <c r="D155" s="60"/>
      <c r="E155" s="2" t="s">
        <v>403</v>
      </c>
      <c r="F155" s="5">
        <v>1000</v>
      </c>
    </row>
    <row r="156" spans="1:6" ht="13.5" thickBot="1">
      <c r="A156" s="60"/>
      <c r="B156" s="60"/>
      <c r="C156" s="60"/>
      <c r="D156" s="50"/>
      <c r="E156" s="2" t="s">
        <v>404</v>
      </c>
      <c r="F156" s="5">
        <v>0</v>
      </c>
    </row>
    <row r="157" spans="1:6" ht="13.5" customHeight="1" thickBot="1">
      <c r="A157" s="60"/>
      <c r="B157" s="60"/>
      <c r="C157" s="60"/>
      <c r="D157" s="62" t="s">
        <v>405</v>
      </c>
      <c r="E157" s="47"/>
      <c r="F157" s="5">
        <v>20000</v>
      </c>
    </row>
    <row r="158" spans="1:6" ht="13.5" customHeight="1" thickBot="1">
      <c r="A158" s="60"/>
      <c r="B158" s="60"/>
      <c r="C158" s="60"/>
      <c r="D158" s="62" t="s">
        <v>406</v>
      </c>
      <c r="E158" s="47"/>
      <c r="F158" s="5">
        <v>100</v>
      </c>
    </row>
    <row r="159" spans="1:6" ht="13.5" customHeight="1" thickBot="1">
      <c r="A159" s="60"/>
      <c r="B159" s="60"/>
      <c r="C159" s="50"/>
      <c r="D159" s="62" t="s">
        <v>407</v>
      </c>
      <c r="E159" s="47"/>
      <c r="F159" s="5">
        <v>30000</v>
      </c>
    </row>
    <row r="160" spans="1:6" ht="13.5" customHeight="1" thickBot="1">
      <c r="A160" s="60"/>
      <c r="B160" s="60"/>
      <c r="C160" s="57" t="s">
        <v>408</v>
      </c>
      <c r="D160" s="58"/>
      <c r="E160" s="59"/>
      <c r="F160" s="5">
        <f>SUM(F161:F168)</f>
        <v>300020</v>
      </c>
    </row>
    <row r="161" spans="1:6" ht="13.5" customHeight="1" thickBot="1">
      <c r="A161" s="60"/>
      <c r="B161" s="60"/>
      <c r="C161" s="60"/>
      <c r="D161" s="62" t="s">
        <v>409</v>
      </c>
      <c r="E161" s="47"/>
      <c r="F161" s="5"/>
    </row>
    <row r="162" spans="1:6" ht="13.5" customHeight="1" thickBot="1">
      <c r="A162" s="60"/>
      <c r="B162" s="60"/>
      <c r="C162" s="60"/>
      <c r="D162" s="62" t="s">
        <v>410</v>
      </c>
      <c r="E162" s="47"/>
      <c r="F162" s="5">
        <v>0</v>
      </c>
    </row>
    <row r="163" spans="1:6" ht="13.5" customHeight="1" thickBot="1">
      <c r="A163" s="60"/>
      <c r="B163" s="60"/>
      <c r="C163" s="60"/>
      <c r="D163" s="62" t="s">
        <v>411</v>
      </c>
      <c r="E163" s="47"/>
      <c r="F163" s="5">
        <v>20</v>
      </c>
    </row>
    <row r="164" spans="1:6" ht="13.5" customHeight="1" thickBot="1">
      <c r="A164" s="60"/>
      <c r="B164" s="60"/>
      <c r="C164" s="60"/>
      <c r="D164" s="62" t="s">
        <v>412</v>
      </c>
      <c r="E164" s="47"/>
      <c r="F164" s="5">
        <v>0</v>
      </c>
    </row>
    <row r="165" spans="1:6" ht="13.5" customHeight="1" thickBot="1">
      <c r="A165" s="60"/>
      <c r="B165" s="60"/>
      <c r="C165" s="60"/>
      <c r="D165" s="62" t="s">
        <v>413</v>
      </c>
      <c r="E165" s="47"/>
      <c r="F165" s="5">
        <v>0</v>
      </c>
    </row>
    <row r="166" spans="1:6" ht="13.5" customHeight="1" thickBot="1">
      <c r="A166" s="60"/>
      <c r="B166" s="60"/>
      <c r="C166" s="60"/>
      <c r="D166" s="62" t="s">
        <v>414</v>
      </c>
      <c r="E166" s="47"/>
      <c r="F166" s="5">
        <v>0</v>
      </c>
    </row>
    <row r="167" spans="1:6" ht="13.5" customHeight="1" thickBot="1">
      <c r="A167" s="60"/>
      <c r="B167" s="60"/>
      <c r="C167" s="60"/>
      <c r="D167" s="62" t="s">
        <v>415</v>
      </c>
      <c r="E167" s="47"/>
      <c r="F167" s="5">
        <v>300000</v>
      </c>
    </row>
    <row r="168" spans="1:6" ht="13.5" customHeight="1" thickBot="1">
      <c r="A168" s="60"/>
      <c r="B168" s="60"/>
      <c r="C168" s="50"/>
      <c r="D168" s="62" t="s">
        <v>416</v>
      </c>
      <c r="E168" s="47"/>
      <c r="F168" s="5">
        <v>0</v>
      </c>
    </row>
    <row r="169" spans="1:6" ht="13.5" customHeight="1" thickBot="1">
      <c r="A169" s="60"/>
      <c r="B169" s="60"/>
      <c r="C169" s="62" t="s">
        <v>417</v>
      </c>
      <c r="D169" s="66"/>
      <c r="E169" s="47"/>
      <c r="F169" s="5">
        <v>300000</v>
      </c>
    </row>
    <row r="170" spans="1:6" ht="13.5" customHeight="1" thickBot="1">
      <c r="A170" s="60"/>
      <c r="B170" s="60"/>
      <c r="C170" s="62" t="s">
        <v>418</v>
      </c>
      <c r="D170" s="66"/>
      <c r="E170" s="47"/>
      <c r="F170" s="5">
        <v>100000</v>
      </c>
    </row>
    <row r="171" spans="1:6" ht="13.5" thickBot="1">
      <c r="A171" s="60"/>
      <c r="B171" s="60"/>
      <c r="C171" s="57" t="s">
        <v>419</v>
      </c>
      <c r="D171" s="58"/>
      <c r="E171" s="59"/>
      <c r="F171" s="5">
        <f>SUM(F172:F180)</f>
        <v>123000</v>
      </c>
    </row>
    <row r="172" spans="1:6" ht="13.5" customHeight="1" thickBot="1">
      <c r="A172" s="60"/>
      <c r="B172" s="60"/>
      <c r="C172" s="60"/>
      <c r="D172" s="62" t="s">
        <v>420</v>
      </c>
      <c r="E172" s="47"/>
      <c r="F172" s="5">
        <v>3000</v>
      </c>
    </row>
    <row r="173" spans="1:6" ht="13.5" customHeight="1" thickBot="1">
      <c r="A173" s="60"/>
      <c r="B173" s="60"/>
      <c r="C173" s="60"/>
      <c r="D173" s="62" t="s">
        <v>421</v>
      </c>
      <c r="E173" s="47"/>
      <c r="F173" s="5">
        <v>30000</v>
      </c>
    </row>
    <row r="174" spans="1:6" ht="13.5" customHeight="1" thickBot="1">
      <c r="A174" s="60"/>
      <c r="B174" s="60"/>
      <c r="C174" s="60"/>
      <c r="D174" s="62" t="s">
        <v>422</v>
      </c>
      <c r="E174" s="47"/>
      <c r="F174" s="5">
        <v>10000</v>
      </c>
    </row>
    <row r="175" spans="1:6" ht="13.5" customHeight="1" thickBot="1">
      <c r="A175" s="60"/>
      <c r="B175" s="60"/>
      <c r="C175" s="60"/>
      <c r="D175" s="62" t="s">
        <v>423</v>
      </c>
      <c r="E175" s="47"/>
      <c r="F175" s="5">
        <v>0</v>
      </c>
    </row>
    <row r="176" spans="1:6" ht="13.5" customHeight="1" thickBot="1">
      <c r="A176" s="60"/>
      <c r="B176" s="60"/>
      <c r="C176" s="60"/>
      <c r="D176" s="62" t="s">
        <v>424</v>
      </c>
      <c r="E176" s="47"/>
      <c r="F176" s="5">
        <v>0</v>
      </c>
    </row>
    <row r="177" spans="1:6" ht="13.5" customHeight="1" thickBot="1">
      <c r="A177" s="60"/>
      <c r="B177" s="60"/>
      <c r="C177" s="60"/>
      <c r="D177" s="62" t="s">
        <v>425</v>
      </c>
      <c r="E177" s="47"/>
      <c r="F177" s="5">
        <v>0</v>
      </c>
    </row>
    <row r="178" spans="1:6" ht="13.5" customHeight="1" thickBot="1">
      <c r="A178" s="60"/>
      <c r="B178" s="60"/>
      <c r="C178" s="60"/>
      <c r="D178" s="62" t="s">
        <v>426</v>
      </c>
      <c r="E178" s="47"/>
      <c r="F178" s="5">
        <v>0</v>
      </c>
    </row>
    <row r="179" spans="1:6" ht="13.5" customHeight="1" thickBot="1">
      <c r="A179" s="60"/>
      <c r="B179" s="60"/>
      <c r="C179" s="60"/>
      <c r="D179" s="62" t="s">
        <v>427</v>
      </c>
      <c r="E179" s="47"/>
      <c r="F179" s="5">
        <v>80000</v>
      </c>
    </row>
    <row r="180" spans="1:6" ht="13.5" customHeight="1" thickBot="1">
      <c r="A180" s="60"/>
      <c r="B180" s="61"/>
      <c r="C180" s="61"/>
      <c r="D180" s="48" t="s">
        <v>428</v>
      </c>
      <c r="E180" s="49"/>
      <c r="F180" s="8">
        <v>0</v>
      </c>
    </row>
    <row r="181" spans="1:6" ht="13.5" customHeight="1" thickBot="1">
      <c r="A181" s="60"/>
      <c r="B181" s="63" t="s">
        <v>429</v>
      </c>
      <c r="C181" s="64"/>
      <c r="D181" s="64"/>
      <c r="E181" s="65"/>
      <c r="F181" s="7">
        <f>F182+F189+F193+F194+F200+F205+F215</f>
        <v>95063691</v>
      </c>
    </row>
    <row r="182" spans="1:6" ht="13.5" customHeight="1" thickBot="1">
      <c r="A182" s="60"/>
      <c r="B182" s="60"/>
      <c r="C182" s="57" t="s">
        <v>430</v>
      </c>
      <c r="D182" s="58"/>
      <c r="E182" s="59"/>
      <c r="F182" s="5">
        <f>SUM(F183:F188)</f>
        <v>2041</v>
      </c>
    </row>
    <row r="183" spans="1:6" ht="13.5" customHeight="1" thickBot="1">
      <c r="A183" s="60"/>
      <c r="B183" s="60"/>
      <c r="C183" s="60"/>
      <c r="D183" s="62" t="s">
        <v>431</v>
      </c>
      <c r="E183" s="47"/>
      <c r="F183" s="5">
        <v>2000</v>
      </c>
    </row>
    <row r="184" spans="1:6" ht="13.5" customHeight="1" thickBot="1">
      <c r="A184" s="60"/>
      <c r="B184" s="60"/>
      <c r="C184" s="60"/>
      <c r="D184" s="62" t="s">
        <v>432</v>
      </c>
      <c r="E184" s="47"/>
      <c r="F184" s="5">
        <v>10</v>
      </c>
    </row>
    <row r="185" spans="1:6" ht="13.5" customHeight="1" thickBot="1">
      <c r="A185" s="60"/>
      <c r="B185" s="60"/>
      <c r="C185" s="60"/>
      <c r="D185" s="62" t="s">
        <v>433</v>
      </c>
      <c r="E185" s="47"/>
      <c r="F185" s="5">
        <v>10</v>
      </c>
    </row>
    <row r="186" spans="1:6" ht="13.5" customHeight="1" thickBot="1">
      <c r="A186" s="60"/>
      <c r="B186" s="60"/>
      <c r="C186" s="60"/>
      <c r="D186" s="62" t="s">
        <v>434</v>
      </c>
      <c r="E186" s="47"/>
      <c r="F186" s="5">
        <v>1</v>
      </c>
    </row>
    <row r="187" spans="1:6" ht="13.5" customHeight="1" thickBot="1">
      <c r="A187" s="60"/>
      <c r="B187" s="60"/>
      <c r="C187" s="60"/>
      <c r="D187" s="62" t="s">
        <v>435</v>
      </c>
      <c r="E187" s="47"/>
      <c r="F187" s="5">
        <v>10</v>
      </c>
    </row>
    <row r="188" spans="1:6" ht="13.5" customHeight="1" thickBot="1">
      <c r="A188" s="60"/>
      <c r="B188" s="60"/>
      <c r="C188" s="50"/>
      <c r="D188" s="62" t="s">
        <v>436</v>
      </c>
      <c r="E188" s="47"/>
      <c r="F188" s="5">
        <v>10</v>
      </c>
    </row>
    <row r="189" spans="1:6" ht="13.5" customHeight="1" thickBot="1">
      <c r="A189" s="60"/>
      <c r="B189" s="60"/>
      <c r="C189" s="57" t="s">
        <v>437</v>
      </c>
      <c r="D189" s="58"/>
      <c r="E189" s="59"/>
      <c r="F189" s="5">
        <f>SUM(F190:F192)</f>
        <v>1020</v>
      </c>
    </row>
    <row r="190" spans="1:6" ht="13.5" customHeight="1" thickBot="1">
      <c r="A190" s="60"/>
      <c r="B190" s="60"/>
      <c r="C190" s="60"/>
      <c r="D190" s="62" t="s">
        <v>438</v>
      </c>
      <c r="E190" s="47"/>
      <c r="F190" s="5">
        <v>1000</v>
      </c>
    </row>
    <row r="191" spans="1:6" ht="13.5" customHeight="1" thickBot="1">
      <c r="A191" s="60"/>
      <c r="B191" s="60"/>
      <c r="C191" s="60"/>
      <c r="D191" s="62" t="s">
        <v>439</v>
      </c>
      <c r="E191" s="47"/>
      <c r="F191" s="5">
        <v>10</v>
      </c>
    </row>
    <row r="192" spans="1:6" ht="13.5" customHeight="1" thickBot="1">
      <c r="A192" s="60"/>
      <c r="B192" s="60"/>
      <c r="C192" s="50"/>
      <c r="D192" s="62" t="s">
        <v>440</v>
      </c>
      <c r="E192" s="47"/>
      <c r="F192" s="5">
        <v>10</v>
      </c>
    </row>
    <row r="193" spans="1:6" ht="13.5" customHeight="1" thickBot="1">
      <c r="A193" s="60"/>
      <c r="B193" s="60"/>
      <c r="C193" s="62" t="s">
        <v>441</v>
      </c>
      <c r="D193" s="66"/>
      <c r="E193" s="47"/>
      <c r="F193" s="5">
        <v>30000</v>
      </c>
    </row>
    <row r="194" spans="1:6" ht="13.5" customHeight="1" thickBot="1">
      <c r="A194" s="60"/>
      <c r="B194" s="60"/>
      <c r="C194" s="57" t="s">
        <v>442</v>
      </c>
      <c r="D194" s="58"/>
      <c r="E194" s="59"/>
      <c r="F194" s="5">
        <f>F195+F196+F199</f>
        <v>220</v>
      </c>
    </row>
    <row r="195" spans="1:6" ht="13.5" customHeight="1" thickBot="1">
      <c r="A195" s="60"/>
      <c r="B195" s="60"/>
      <c r="C195" s="60"/>
      <c r="D195" s="62" t="s">
        <v>443</v>
      </c>
      <c r="E195" s="47"/>
      <c r="F195" s="5">
        <v>200</v>
      </c>
    </row>
    <row r="196" spans="1:6" ht="13.5" customHeight="1" thickBot="1">
      <c r="A196" s="60"/>
      <c r="B196" s="60"/>
      <c r="C196" s="60"/>
      <c r="D196" s="57" t="s">
        <v>444</v>
      </c>
      <c r="E196" s="59"/>
      <c r="F196" s="5">
        <f>SUM(F197:F198)</f>
        <v>20</v>
      </c>
    </row>
    <row r="197" spans="1:6" ht="13.5" thickBot="1">
      <c r="A197" s="60"/>
      <c r="B197" s="60"/>
      <c r="C197" s="60"/>
      <c r="D197" s="60"/>
      <c r="E197" s="2" t="s">
        <v>445</v>
      </c>
      <c r="F197" s="5">
        <v>10</v>
      </c>
    </row>
    <row r="198" spans="1:6" ht="13.5" thickBot="1">
      <c r="A198" s="60"/>
      <c r="B198" s="60"/>
      <c r="C198" s="60"/>
      <c r="D198" s="50"/>
      <c r="E198" s="2" t="s">
        <v>446</v>
      </c>
      <c r="F198" s="5">
        <v>10</v>
      </c>
    </row>
    <row r="199" spans="1:6" ht="13.5" customHeight="1" thickBot="1">
      <c r="A199" s="60"/>
      <c r="B199" s="60"/>
      <c r="C199" s="50"/>
      <c r="D199" s="62" t="s">
        <v>447</v>
      </c>
      <c r="E199" s="47"/>
      <c r="F199" s="5"/>
    </row>
    <row r="200" spans="1:6" ht="13.5" customHeight="1" thickBot="1">
      <c r="A200" s="60"/>
      <c r="B200" s="60"/>
      <c r="C200" s="57" t="s">
        <v>448</v>
      </c>
      <c r="D200" s="58"/>
      <c r="E200" s="59"/>
      <c r="F200" s="5">
        <f>SUM(F201:F204)</f>
        <v>30010</v>
      </c>
    </row>
    <row r="201" spans="1:6" ht="13.5" customHeight="1" thickBot="1">
      <c r="A201" s="60"/>
      <c r="B201" s="60"/>
      <c r="C201" s="60"/>
      <c r="D201" s="62" t="s">
        <v>449</v>
      </c>
      <c r="E201" s="47"/>
      <c r="F201" s="5">
        <v>30000</v>
      </c>
    </row>
    <row r="202" spans="1:6" ht="13.5" customHeight="1" thickBot="1">
      <c r="A202" s="60"/>
      <c r="B202" s="60"/>
      <c r="C202" s="60"/>
      <c r="D202" s="62" t="s">
        <v>450</v>
      </c>
      <c r="E202" s="47"/>
      <c r="F202" s="5">
        <v>10</v>
      </c>
    </row>
    <row r="203" spans="1:6" ht="13.5" thickBot="1">
      <c r="A203" s="60"/>
      <c r="B203" s="60"/>
      <c r="C203" s="60"/>
      <c r="D203" s="62" t="s">
        <v>451</v>
      </c>
      <c r="E203" s="47"/>
      <c r="F203" s="5">
        <v>0</v>
      </c>
    </row>
    <row r="204" spans="1:6" ht="13.5" customHeight="1" thickBot="1">
      <c r="A204" s="60"/>
      <c r="B204" s="60"/>
      <c r="C204" s="50"/>
      <c r="D204" s="62" t="s">
        <v>452</v>
      </c>
      <c r="E204" s="47"/>
      <c r="F204" s="5">
        <v>0</v>
      </c>
    </row>
    <row r="205" spans="1:6" ht="13.5" customHeight="1" thickBot="1">
      <c r="A205" s="60"/>
      <c r="B205" s="60"/>
      <c r="C205" s="57" t="s">
        <v>453</v>
      </c>
      <c r="D205" s="58"/>
      <c r="E205" s="59"/>
      <c r="F205" s="5">
        <f>F206+F207+F208+F209+F210+F213+F214</f>
        <v>69000360</v>
      </c>
    </row>
    <row r="206" spans="1:6" ht="13.5" customHeight="1" thickBot="1">
      <c r="A206" s="60"/>
      <c r="B206" s="60"/>
      <c r="C206" s="60"/>
      <c r="D206" s="62" t="s">
        <v>454</v>
      </c>
      <c r="E206" s="47"/>
      <c r="F206" s="5">
        <v>3000000</v>
      </c>
    </row>
    <row r="207" spans="1:6" ht="13.5" customHeight="1" thickBot="1">
      <c r="A207" s="60"/>
      <c r="B207" s="60"/>
      <c r="C207" s="60"/>
      <c r="D207" s="62" t="s">
        <v>455</v>
      </c>
      <c r="E207" s="47"/>
      <c r="F207" s="5">
        <v>66000000</v>
      </c>
    </row>
    <row r="208" spans="1:6" ht="13.5" customHeight="1" thickBot="1">
      <c r="A208" s="60"/>
      <c r="B208" s="60"/>
      <c r="C208" s="60"/>
      <c r="D208" s="62" t="s">
        <v>456</v>
      </c>
      <c r="E208" s="47"/>
      <c r="F208" s="5">
        <v>10</v>
      </c>
    </row>
    <row r="209" spans="1:6" ht="13.5" customHeight="1" thickBot="1">
      <c r="A209" s="60"/>
      <c r="B209" s="60"/>
      <c r="C209" s="60"/>
      <c r="D209" s="62" t="s">
        <v>457</v>
      </c>
      <c r="E209" s="47"/>
      <c r="F209" s="5">
        <v>10</v>
      </c>
    </row>
    <row r="210" spans="1:6" ht="13.5" customHeight="1" thickBot="1">
      <c r="A210" s="60"/>
      <c r="B210" s="60"/>
      <c r="C210" s="60"/>
      <c r="D210" s="57" t="s">
        <v>458</v>
      </c>
      <c r="E210" s="59"/>
      <c r="F210" s="5">
        <f>SUM(F211:F212)</f>
        <v>320</v>
      </c>
    </row>
    <row r="211" spans="1:6" ht="13.5" thickBot="1">
      <c r="A211" s="60"/>
      <c r="B211" s="60"/>
      <c r="C211" s="60"/>
      <c r="D211" s="60"/>
      <c r="E211" s="2" t="s">
        <v>459</v>
      </c>
      <c r="F211" s="5">
        <v>20</v>
      </c>
    </row>
    <row r="212" spans="1:6" ht="13.5" thickBot="1">
      <c r="A212" s="60"/>
      <c r="B212" s="60"/>
      <c r="C212" s="60"/>
      <c r="D212" s="50"/>
      <c r="E212" s="2" t="s">
        <v>460</v>
      </c>
      <c r="F212" s="5">
        <v>300</v>
      </c>
    </row>
    <row r="213" spans="1:6" ht="13.5" customHeight="1" thickBot="1">
      <c r="A213" s="60"/>
      <c r="B213" s="60"/>
      <c r="C213" s="60"/>
      <c r="D213" s="62" t="s">
        <v>461</v>
      </c>
      <c r="E213" s="47"/>
      <c r="F213" s="5">
        <v>10</v>
      </c>
    </row>
    <row r="214" spans="1:6" ht="13.5" customHeight="1" thickBot="1">
      <c r="A214" s="60"/>
      <c r="B214" s="60"/>
      <c r="C214" s="50"/>
      <c r="D214" s="62" t="s">
        <v>462</v>
      </c>
      <c r="E214" s="47"/>
      <c r="F214" s="5">
        <v>10</v>
      </c>
    </row>
    <row r="215" spans="1:6" ht="13.5" customHeight="1" thickBot="1">
      <c r="A215" s="60"/>
      <c r="B215" s="60"/>
      <c r="C215" s="57" t="s">
        <v>463</v>
      </c>
      <c r="D215" s="58"/>
      <c r="E215" s="59"/>
      <c r="F215" s="5">
        <f>SUM(F216:F218)</f>
        <v>26000040</v>
      </c>
    </row>
    <row r="216" spans="1:6" ht="13.5" customHeight="1" thickBot="1">
      <c r="A216" s="60"/>
      <c r="B216" s="60"/>
      <c r="C216" s="60"/>
      <c r="D216" s="62" t="s">
        <v>464</v>
      </c>
      <c r="E216" s="47"/>
      <c r="F216" s="5">
        <v>26000000</v>
      </c>
    </row>
    <row r="217" spans="1:6" ht="13.5" customHeight="1" thickBot="1">
      <c r="A217" s="60"/>
      <c r="B217" s="60"/>
      <c r="C217" s="60"/>
      <c r="D217" s="62" t="s">
        <v>465</v>
      </c>
      <c r="E217" s="47"/>
      <c r="F217" s="5">
        <v>20</v>
      </c>
    </row>
    <row r="218" spans="1:6" ht="13.5" customHeight="1" thickBot="1">
      <c r="A218" s="60"/>
      <c r="B218" s="61"/>
      <c r="C218" s="61"/>
      <c r="D218" s="48" t="s">
        <v>466</v>
      </c>
      <c r="E218" s="49"/>
      <c r="F218" s="8">
        <v>20</v>
      </c>
    </row>
    <row r="219" spans="1:6" ht="13.5" customHeight="1" thickBot="1">
      <c r="A219" s="60"/>
      <c r="B219" s="63" t="s">
        <v>467</v>
      </c>
      <c r="C219" s="64"/>
      <c r="D219" s="64"/>
      <c r="E219" s="65"/>
      <c r="F219" s="7">
        <f>F220+F226+F230</f>
        <v>261010090</v>
      </c>
    </row>
    <row r="220" spans="1:6" ht="13.5" customHeight="1" thickBot="1">
      <c r="A220" s="60"/>
      <c r="B220" s="60"/>
      <c r="C220" s="57" t="s">
        <v>468</v>
      </c>
      <c r="D220" s="58"/>
      <c r="E220" s="59"/>
      <c r="F220" s="5">
        <f>SUM(F221:F225)</f>
        <v>261010020</v>
      </c>
    </row>
    <row r="221" spans="1:6" ht="13.5" customHeight="1" thickBot="1">
      <c r="A221" s="60"/>
      <c r="B221" s="60"/>
      <c r="C221" s="60"/>
      <c r="D221" s="62" t="s">
        <v>469</v>
      </c>
      <c r="E221" s="47"/>
      <c r="F221" s="5">
        <v>260000000</v>
      </c>
    </row>
    <row r="222" spans="1:6" ht="13.5" customHeight="1" thickBot="1">
      <c r="A222" s="60"/>
      <c r="B222" s="60"/>
      <c r="C222" s="60"/>
      <c r="D222" s="62" t="s">
        <v>470</v>
      </c>
      <c r="E222" s="47"/>
      <c r="F222" s="5">
        <v>10</v>
      </c>
    </row>
    <row r="223" spans="1:6" ht="13.5" customHeight="1" thickBot="1">
      <c r="A223" s="60"/>
      <c r="B223" s="60"/>
      <c r="C223" s="60"/>
      <c r="D223" s="62" t="s">
        <v>471</v>
      </c>
      <c r="E223" s="47"/>
      <c r="F223" s="5">
        <v>10000</v>
      </c>
    </row>
    <row r="224" spans="1:6" ht="13.5" customHeight="1" thickBot="1">
      <c r="A224" s="60"/>
      <c r="B224" s="60"/>
      <c r="C224" s="60"/>
      <c r="D224" s="62" t="s">
        <v>472</v>
      </c>
      <c r="E224" s="47"/>
      <c r="F224" s="5">
        <v>1000000</v>
      </c>
    </row>
    <row r="225" spans="1:6" ht="13.5" customHeight="1" thickBot="1">
      <c r="A225" s="60"/>
      <c r="B225" s="60"/>
      <c r="C225" s="50"/>
      <c r="D225" s="62" t="s">
        <v>473</v>
      </c>
      <c r="E225" s="47"/>
      <c r="F225" s="5">
        <v>10</v>
      </c>
    </row>
    <row r="226" spans="1:6" ht="13.5" customHeight="1" thickBot="1">
      <c r="A226" s="60"/>
      <c r="B226" s="60"/>
      <c r="C226" s="57" t="s">
        <v>474</v>
      </c>
      <c r="D226" s="58"/>
      <c r="E226" s="59"/>
      <c r="F226" s="5">
        <f>SUM(F227:F229)</f>
        <v>60</v>
      </c>
    </row>
    <row r="227" spans="1:6" ht="13.5" customHeight="1" thickBot="1">
      <c r="A227" s="60"/>
      <c r="B227" s="60"/>
      <c r="C227" s="60"/>
      <c r="D227" s="62" t="s">
        <v>475</v>
      </c>
      <c r="E227" s="47"/>
      <c r="F227" s="5">
        <v>10</v>
      </c>
    </row>
    <row r="228" spans="1:6" ht="13.5" customHeight="1" thickBot="1">
      <c r="A228" s="60"/>
      <c r="B228" s="60"/>
      <c r="C228" s="60"/>
      <c r="D228" s="62" t="s">
        <v>476</v>
      </c>
      <c r="E228" s="47"/>
      <c r="F228" s="5">
        <v>20</v>
      </c>
    </row>
    <row r="229" spans="1:6" ht="13.5" customHeight="1" thickBot="1">
      <c r="A229" s="60"/>
      <c r="B229" s="60"/>
      <c r="C229" s="50"/>
      <c r="D229" s="62" t="s">
        <v>477</v>
      </c>
      <c r="E229" s="47"/>
      <c r="F229" s="5">
        <v>30</v>
      </c>
    </row>
    <row r="230" spans="1:6" ht="13.5" customHeight="1" thickBot="1">
      <c r="A230" s="60"/>
      <c r="B230" s="60"/>
      <c r="C230" s="57" t="s">
        <v>478</v>
      </c>
      <c r="D230" s="58"/>
      <c r="E230" s="59"/>
      <c r="F230" s="5">
        <f>SUM(F231)</f>
        <v>10</v>
      </c>
    </row>
    <row r="231" spans="1:6" ht="13.5" customHeight="1" thickBot="1">
      <c r="A231" s="60"/>
      <c r="B231" s="61"/>
      <c r="C231" s="3"/>
      <c r="D231" s="48" t="s">
        <v>479</v>
      </c>
      <c r="E231" s="49"/>
      <c r="F231" s="8">
        <v>10</v>
      </c>
    </row>
    <row r="232" spans="1:6" ht="13.5" customHeight="1" thickBot="1">
      <c r="A232" s="60"/>
      <c r="B232" s="63" t="s">
        <v>480</v>
      </c>
      <c r="C232" s="64"/>
      <c r="D232" s="64"/>
      <c r="E232" s="65"/>
      <c r="F232" s="7">
        <f>F233+F234+F235+F244+F245+F248+F259+F268+F269+F270</f>
        <v>74159480</v>
      </c>
    </row>
    <row r="233" spans="1:6" ht="13.5" customHeight="1" thickBot="1">
      <c r="A233" s="60"/>
      <c r="B233" s="60"/>
      <c r="C233" s="62" t="s">
        <v>481</v>
      </c>
      <c r="D233" s="66"/>
      <c r="E233" s="47"/>
      <c r="F233" s="5">
        <v>0</v>
      </c>
    </row>
    <row r="234" spans="1:6" ht="13.5" customHeight="1" thickBot="1">
      <c r="A234" s="60"/>
      <c r="B234" s="60"/>
      <c r="C234" s="62" t="s">
        <v>482</v>
      </c>
      <c r="D234" s="66"/>
      <c r="E234" s="47"/>
      <c r="F234" s="5">
        <v>100</v>
      </c>
    </row>
    <row r="235" spans="1:6" ht="13.5" customHeight="1" thickBot="1">
      <c r="A235" s="60"/>
      <c r="B235" s="60"/>
      <c r="C235" s="57" t="s">
        <v>483</v>
      </c>
      <c r="D235" s="58"/>
      <c r="E235" s="59"/>
      <c r="F235" s="5">
        <f>F236+F237+F240+F241</f>
        <v>50040</v>
      </c>
    </row>
    <row r="236" spans="1:6" ht="13.5" customHeight="1" thickBot="1">
      <c r="A236" s="60"/>
      <c r="B236" s="60"/>
      <c r="C236" s="60"/>
      <c r="D236" s="62" t="s">
        <v>484</v>
      </c>
      <c r="E236" s="47"/>
      <c r="F236" s="5">
        <v>30000</v>
      </c>
    </row>
    <row r="237" spans="1:6" ht="13.5" customHeight="1" thickBot="1">
      <c r="A237" s="60"/>
      <c r="B237" s="60"/>
      <c r="C237" s="60"/>
      <c r="D237" s="57" t="s">
        <v>485</v>
      </c>
      <c r="E237" s="59"/>
      <c r="F237" s="5">
        <f>SUM(F238:F239)</f>
        <v>20000</v>
      </c>
    </row>
    <row r="238" spans="1:6" ht="13.5" thickBot="1">
      <c r="A238" s="60"/>
      <c r="B238" s="60"/>
      <c r="C238" s="60"/>
      <c r="D238" s="60"/>
      <c r="E238" s="2" t="s">
        <v>486</v>
      </c>
      <c r="F238" s="5">
        <v>20000</v>
      </c>
    </row>
    <row r="239" spans="1:6" ht="13.5" thickBot="1">
      <c r="A239" s="60"/>
      <c r="B239" s="60"/>
      <c r="C239" s="60"/>
      <c r="D239" s="50"/>
      <c r="E239" s="2" t="s">
        <v>487</v>
      </c>
      <c r="F239" s="5">
        <v>0</v>
      </c>
    </row>
    <row r="240" spans="1:6" ht="13.5" customHeight="1" thickBot="1">
      <c r="A240" s="60"/>
      <c r="B240" s="60"/>
      <c r="C240" s="60"/>
      <c r="D240" s="62" t="s">
        <v>488</v>
      </c>
      <c r="E240" s="47"/>
      <c r="F240" s="5">
        <v>10</v>
      </c>
    </row>
    <row r="241" spans="1:6" ht="13.5" customHeight="1" thickBot="1">
      <c r="A241" s="60"/>
      <c r="B241" s="60"/>
      <c r="C241" s="60"/>
      <c r="D241" s="57" t="s">
        <v>489</v>
      </c>
      <c r="E241" s="59"/>
      <c r="F241" s="5">
        <f>SUM(F242:F243)</f>
        <v>30</v>
      </c>
    </row>
    <row r="242" spans="1:6" ht="13.5" thickBot="1">
      <c r="A242" s="60"/>
      <c r="B242" s="60"/>
      <c r="C242" s="60"/>
      <c r="D242" s="60"/>
      <c r="E242" s="2" t="s">
        <v>490</v>
      </c>
      <c r="F242" s="5">
        <v>10</v>
      </c>
    </row>
    <row r="243" spans="1:6" ht="15.75" customHeight="1" thickBot="1">
      <c r="A243" s="60"/>
      <c r="B243" s="60"/>
      <c r="C243" s="50"/>
      <c r="D243" s="50"/>
      <c r="E243" s="2" t="s">
        <v>491</v>
      </c>
      <c r="F243" s="5">
        <v>20</v>
      </c>
    </row>
    <row r="244" spans="1:6" ht="13.5" customHeight="1" thickBot="1">
      <c r="A244" s="60"/>
      <c r="B244" s="60"/>
      <c r="C244" s="62" t="s">
        <v>492</v>
      </c>
      <c r="D244" s="66"/>
      <c r="E244" s="47"/>
      <c r="F244" s="5">
        <v>30</v>
      </c>
    </row>
    <row r="245" spans="1:6" ht="13.5" customHeight="1" thickBot="1">
      <c r="A245" s="60"/>
      <c r="B245" s="60"/>
      <c r="C245" s="57" t="s">
        <v>493</v>
      </c>
      <c r="D245" s="58"/>
      <c r="E245" s="59"/>
      <c r="F245" s="5">
        <f>SUM(F246:F247)</f>
        <v>0</v>
      </c>
    </row>
    <row r="246" spans="1:6" ht="13.5" customHeight="1" thickBot="1">
      <c r="A246" s="60"/>
      <c r="B246" s="60"/>
      <c r="C246" s="60"/>
      <c r="D246" s="62" t="s">
        <v>494</v>
      </c>
      <c r="E246" s="47"/>
      <c r="F246" s="5">
        <v>0</v>
      </c>
    </row>
    <row r="247" spans="1:6" ht="13.5" customHeight="1" thickBot="1">
      <c r="A247" s="60"/>
      <c r="B247" s="60"/>
      <c r="C247" s="50"/>
      <c r="D247" s="62" t="s">
        <v>495</v>
      </c>
      <c r="E247" s="47"/>
      <c r="F247" s="5">
        <v>0</v>
      </c>
    </row>
    <row r="248" spans="1:6" ht="13.5" customHeight="1" thickBot="1">
      <c r="A248" s="60"/>
      <c r="B248" s="60"/>
      <c r="C248" s="57" t="s">
        <v>496</v>
      </c>
      <c r="D248" s="58"/>
      <c r="E248" s="59"/>
      <c r="F248" s="5">
        <f>F249+F256+F257+F258</f>
        <v>13100</v>
      </c>
    </row>
    <row r="249" spans="1:6" ht="13.5" customHeight="1" thickBot="1">
      <c r="A249" s="60"/>
      <c r="B249" s="60"/>
      <c r="C249" s="60"/>
      <c r="D249" s="57" t="s">
        <v>497</v>
      </c>
      <c r="E249" s="59"/>
      <c r="F249" s="5">
        <f>SUM(F250:F255)</f>
        <v>6000</v>
      </c>
    </row>
    <row r="250" spans="1:6" ht="13.5" thickBot="1">
      <c r="A250" s="60"/>
      <c r="B250" s="60"/>
      <c r="C250" s="60"/>
      <c r="D250" s="60"/>
      <c r="E250" s="2" t="s">
        <v>498</v>
      </c>
      <c r="F250" s="5">
        <v>3000</v>
      </c>
    </row>
    <row r="251" spans="1:6" ht="15.75" customHeight="1" thickBot="1">
      <c r="A251" s="60"/>
      <c r="B251" s="60"/>
      <c r="C251" s="60"/>
      <c r="D251" s="60"/>
      <c r="E251" s="2" t="s">
        <v>499</v>
      </c>
      <c r="F251" s="5">
        <v>2000</v>
      </c>
    </row>
    <row r="252" spans="1:6" ht="15.75" customHeight="1" thickBot="1">
      <c r="A252" s="60"/>
      <c r="B252" s="60"/>
      <c r="C252" s="60"/>
      <c r="D252" s="60"/>
      <c r="E252" s="2" t="s">
        <v>500</v>
      </c>
      <c r="F252" s="5">
        <v>1000</v>
      </c>
    </row>
    <row r="253" spans="1:6" ht="15.75" customHeight="1" thickBot="1">
      <c r="A253" s="60"/>
      <c r="B253" s="60"/>
      <c r="C253" s="60"/>
      <c r="D253" s="60"/>
      <c r="E253" s="2" t="s">
        <v>501</v>
      </c>
      <c r="F253" s="5">
        <v>0</v>
      </c>
    </row>
    <row r="254" spans="1:6" ht="15.75" customHeight="1" thickBot="1">
      <c r="A254" s="60"/>
      <c r="B254" s="60"/>
      <c r="C254" s="60"/>
      <c r="D254" s="60"/>
      <c r="E254" s="2" t="s">
        <v>502</v>
      </c>
      <c r="F254" s="5">
        <v>0</v>
      </c>
    </row>
    <row r="255" spans="1:6" ht="15.75" customHeight="1" thickBot="1">
      <c r="A255" s="60"/>
      <c r="B255" s="60"/>
      <c r="C255" s="60"/>
      <c r="D255" s="50"/>
      <c r="E255" s="2" t="s">
        <v>503</v>
      </c>
      <c r="F255" s="5">
        <v>0</v>
      </c>
    </row>
    <row r="256" spans="1:6" ht="13.5" customHeight="1" thickBot="1">
      <c r="A256" s="60"/>
      <c r="B256" s="60"/>
      <c r="C256" s="60"/>
      <c r="D256" s="62" t="s">
        <v>504</v>
      </c>
      <c r="E256" s="47"/>
      <c r="F256" s="5">
        <v>5000</v>
      </c>
    </row>
    <row r="257" spans="1:6" ht="13.5" customHeight="1" thickBot="1">
      <c r="A257" s="60"/>
      <c r="B257" s="60"/>
      <c r="C257" s="60"/>
      <c r="D257" s="62" t="s">
        <v>505</v>
      </c>
      <c r="E257" s="47"/>
      <c r="F257" s="5">
        <v>2000</v>
      </c>
    </row>
    <row r="258" spans="1:6" ht="13.5" customHeight="1" thickBot="1">
      <c r="A258" s="60"/>
      <c r="B258" s="60"/>
      <c r="C258" s="50"/>
      <c r="D258" s="62" t="s">
        <v>506</v>
      </c>
      <c r="E258" s="47"/>
      <c r="F258" s="5">
        <v>100</v>
      </c>
    </row>
    <row r="259" spans="1:6" ht="13.5" customHeight="1" thickBot="1">
      <c r="A259" s="60"/>
      <c r="B259" s="60"/>
      <c r="C259" s="57" t="s">
        <v>507</v>
      </c>
      <c r="D259" s="58"/>
      <c r="E259" s="59"/>
      <c r="F259" s="5">
        <f>SUM(F260:F267)</f>
        <v>90110</v>
      </c>
    </row>
    <row r="260" spans="1:6" ht="13.5" customHeight="1" thickBot="1">
      <c r="A260" s="60"/>
      <c r="B260" s="60"/>
      <c r="C260" s="60"/>
      <c r="D260" s="62" t="s">
        <v>508</v>
      </c>
      <c r="E260" s="47"/>
      <c r="F260" s="5">
        <v>0</v>
      </c>
    </row>
    <row r="261" spans="1:6" ht="13.5" customHeight="1" thickBot="1">
      <c r="A261" s="60"/>
      <c r="B261" s="60"/>
      <c r="C261" s="60"/>
      <c r="D261" s="62" t="s">
        <v>509</v>
      </c>
      <c r="E261" s="47"/>
      <c r="F261" s="5">
        <v>10</v>
      </c>
    </row>
    <row r="262" spans="1:6" ht="13.5" customHeight="1" thickBot="1">
      <c r="A262" s="60"/>
      <c r="B262" s="60"/>
      <c r="C262" s="60"/>
      <c r="D262" s="62" t="s">
        <v>510</v>
      </c>
      <c r="E262" s="47"/>
      <c r="F262" s="5">
        <v>100</v>
      </c>
    </row>
    <row r="263" spans="1:6" ht="13.5" customHeight="1" thickBot="1">
      <c r="A263" s="60"/>
      <c r="B263" s="60"/>
      <c r="C263" s="60"/>
      <c r="D263" s="62" t="s">
        <v>511</v>
      </c>
      <c r="E263" s="47"/>
      <c r="F263" s="5">
        <v>0</v>
      </c>
    </row>
    <row r="264" spans="1:6" ht="13.5" customHeight="1" thickBot="1">
      <c r="A264" s="60"/>
      <c r="B264" s="60"/>
      <c r="C264" s="60"/>
      <c r="D264" s="62" t="s">
        <v>512</v>
      </c>
      <c r="E264" s="47"/>
      <c r="F264" s="5">
        <v>0</v>
      </c>
    </row>
    <row r="265" spans="1:6" ht="13.5" customHeight="1" thickBot="1">
      <c r="A265" s="60"/>
      <c r="B265" s="60"/>
      <c r="C265" s="60"/>
      <c r="D265" s="62" t="s">
        <v>513</v>
      </c>
      <c r="E265" s="47"/>
      <c r="F265" s="5">
        <v>0</v>
      </c>
    </row>
    <row r="266" spans="1:6" ht="13.5" customHeight="1" thickBot="1">
      <c r="A266" s="60"/>
      <c r="B266" s="60"/>
      <c r="C266" s="60"/>
      <c r="D266" s="62" t="s">
        <v>514</v>
      </c>
      <c r="E266" s="47"/>
      <c r="F266" s="5">
        <v>90000</v>
      </c>
    </row>
    <row r="267" spans="1:6" ht="13.5" customHeight="1" thickBot="1">
      <c r="A267" s="60"/>
      <c r="B267" s="60"/>
      <c r="C267" s="50"/>
      <c r="D267" s="62" t="s">
        <v>515</v>
      </c>
      <c r="E267" s="47"/>
      <c r="F267" s="5">
        <v>0</v>
      </c>
    </row>
    <row r="268" spans="1:6" ht="13.5" customHeight="1" thickBot="1">
      <c r="A268" s="60"/>
      <c r="B268" s="60"/>
      <c r="C268" s="62" t="s">
        <v>516</v>
      </c>
      <c r="D268" s="66"/>
      <c r="E268" s="47"/>
      <c r="F268" s="5">
        <v>30000000</v>
      </c>
    </row>
    <row r="269" spans="1:6" ht="13.5" customHeight="1" thickBot="1">
      <c r="A269" s="60"/>
      <c r="B269" s="60"/>
      <c r="C269" s="62" t="s">
        <v>517</v>
      </c>
      <c r="D269" s="66"/>
      <c r="E269" s="47"/>
      <c r="F269" s="5">
        <v>3000</v>
      </c>
    </row>
    <row r="270" spans="1:6" ht="13.5" thickBot="1">
      <c r="A270" s="60"/>
      <c r="B270" s="60"/>
      <c r="C270" s="57" t="s">
        <v>518</v>
      </c>
      <c r="D270" s="58"/>
      <c r="E270" s="59"/>
      <c r="F270" s="5">
        <f>SUM(F271:F279)</f>
        <v>44003100</v>
      </c>
    </row>
    <row r="271" spans="1:6" ht="13.5" customHeight="1" thickBot="1">
      <c r="A271" s="60"/>
      <c r="B271" s="60"/>
      <c r="C271" s="60"/>
      <c r="D271" s="62" t="s">
        <v>519</v>
      </c>
      <c r="E271" s="47"/>
      <c r="F271" s="5">
        <v>0</v>
      </c>
    </row>
    <row r="272" spans="1:6" ht="13.5" customHeight="1" thickBot="1">
      <c r="A272" s="60"/>
      <c r="B272" s="60"/>
      <c r="C272" s="60"/>
      <c r="D272" s="62" t="s">
        <v>520</v>
      </c>
      <c r="E272" s="47"/>
      <c r="F272" s="5">
        <v>3000</v>
      </c>
    </row>
    <row r="273" spans="1:6" ht="13.5" customHeight="1" thickBot="1">
      <c r="A273" s="60"/>
      <c r="B273" s="60"/>
      <c r="C273" s="60"/>
      <c r="D273" s="62" t="s">
        <v>521</v>
      </c>
      <c r="E273" s="47"/>
      <c r="F273" s="5">
        <v>44000000</v>
      </c>
    </row>
    <row r="274" spans="1:6" ht="13.5" customHeight="1" thickBot="1">
      <c r="A274" s="60"/>
      <c r="B274" s="60"/>
      <c r="C274" s="60"/>
      <c r="D274" s="62" t="s">
        <v>522</v>
      </c>
      <c r="E274" s="47"/>
      <c r="F274" s="5">
        <v>0</v>
      </c>
    </row>
    <row r="275" spans="1:6" ht="13.5" customHeight="1" thickBot="1">
      <c r="A275" s="60"/>
      <c r="B275" s="60"/>
      <c r="C275" s="60"/>
      <c r="D275" s="62" t="s">
        <v>523</v>
      </c>
      <c r="E275" s="47"/>
      <c r="F275" s="5">
        <v>0</v>
      </c>
    </row>
    <row r="276" spans="1:6" ht="13.5" customHeight="1" thickBot="1">
      <c r="A276" s="60"/>
      <c r="B276" s="60"/>
      <c r="C276" s="60"/>
      <c r="D276" s="62" t="s">
        <v>524</v>
      </c>
      <c r="E276" s="47"/>
      <c r="F276" s="5">
        <v>0</v>
      </c>
    </row>
    <row r="277" spans="1:6" ht="13.5" customHeight="1" thickBot="1">
      <c r="A277" s="60"/>
      <c r="B277" s="60"/>
      <c r="C277" s="60"/>
      <c r="D277" s="62" t="s">
        <v>525</v>
      </c>
      <c r="E277" s="47"/>
      <c r="F277" s="5">
        <v>0</v>
      </c>
    </row>
    <row r="278" spans="1:6" ht="13.5" customHeight="1" thickBot="1">
      <c r="A278" s="60"/>
      <c r="B278" s="60"/>
      <c r="C278" s="60"/>
      <c r="D278" s="62" t="s">
        <v>526</v>
      </c>
      <c r="E278" s="47"/>
      <c r="F278" s="5">
        <v>0</v>
      </c>
    </row>
    <row r="279" spans="1:6" ht="13.5" customHeight="1" thickBot="1">
      <c r="A279" s="60"/>
      <c r="B279" s="61"/>
      <c r="C279" s="61"/>
      <c r="D279" s="48" t="s">
        <v>527</v>
      </c>
      <c r="E279" s="49"/>
      <c r="F279" s="8">
        <v>100</v>
      </c>
    </row>
    <row r="280" spans="1:6" ht="13.5" customHeight="1" thickBot="1">
      <c r="A280" s="60"/>
      <c r="B280" s="63" t="s">
        <v>528</v>
      </c>
      <c r="C280" s="64"/>
      <c r="D280" s="64"/>
      <c r="E280" s="65"/>
      <c r="F280" s="9">
        <f>F281+F290+F293+F302+F305+F308+F309+F310</f>
        <v>362</v>
      </c>
    </row>
    <row r="281" spans="1:6" ht="13.5" customHeight="1" thickBot="1">
      <c r="A281" s="60"/>
      <c r="B281" s="60"/>
      <c r="C281" s="57" t="s">
        <v>529</v>
      </c>
      <c r="D281" s="58"/>
      <c r="E281" s="59"/>
      <c r="F281" s="5">
        <f>F282+F286</f>
        <v>120</v>
      </c>
    </row>
    <row r="282" spans="1:6" ht="13.5" customHeight="1" thickBot="1">
      <c r="A282" s="60"/>
      <c r="B282" s="60"/>
      <c r="C282" s="60"/>
      <c r="D282" s="57" t="s">
        <v>530</v>
      </c>
      <c r="E282" s="59"/>
      <c r="F282" s="5">
        <f>SUM(F283:F285)</f>
        <v>60</v>
      </c>
    </row>
    <row r="283" spans="1:6" ht="13.5" thickBot="1">
      <c r="A283" s="60"/>
      <c r="B283" s="60"/>
      <c r="C283" s="60"/>
      <c r="D283" s="60"/>
      <c r="E283" s="2" t="s">
        <v>531</v>
      </c>
      <c r="F283" s="5">
        <v>10</v>
      </c>
    </row>
    <row r="284" spans="1:6" ht="13.5" thickBot="1">
      <c r="A284" s="60"/>
      <c r="B284" s="60"/>
      <c r="C284" s="60"/>
      <c r="D284" s="60"/>
      <c r="E284" s="2" t="s">
        <v>532</v>
      </c>
      <c r="F284" s="5">
        <v>20</v>
      </c>
    </row>
    <row r="285" spans="1:6" ht="13.5" thickBot="1">
      <c r="A285" s="60"/>
      <c r="B285" s="60"/>
      <c r="C285" s="60"/>
      <c r="D285" s="50"/>
      <c r="E285" s="2" t="s">
        <v>533</v>
      </c>
      <c r="F285" s="5">
        <v>30</v>
      </c>
    </row>
    <row r="286" spans="1:6" ht="13.5" customHeight="1" thickBot="1">
      <c r="A286" s="60"/>
      <c r="B286" s="60"/>
      <c r="C286" s="60"/>
      <c r="D286" s="57" t="s">
        <v>534</v>
      </c>
      <c r="E286" s="59"/>
      <c r="F286" s="5">
        <f>SUM(F287:F289)</f>
        <v>60</v>
      </c>
    </row>
    <row r="287" spans="1:6" ht="13.5" thickBot="1">
      <c r="A287" s="60"/>
      <c r="B287" s="60"/>
      <c r="C287" s="60"/>
      <c r="D287" s="60"/>
      <c r="E287" s="2" t="s">
        <v>535</v>
      </c>
      <c r="F287" s="5">
        <v>10</v>
      </c>
    </row>
    <row r="288" spans="1:6" ht="13.5" thickBot="1">
      <c r="A288" s="60"/>
      <c r="B288" s="60"/>
      <c r="C288" s="60"/>
      <c r="D288" s="60"/>
      <c r="E288" s="2" t="s">
        <v>536</v>
      </c>
      <c r="F288" s="5">
        <v>20</v>
      </c>
    </row>
    <row r="289" spans="1:6" ht="13.5" thickBot="1">
      <c r="A289" s="60"/>
      <c r="B289" s="60"/>
      <c r="C289" s="50"/>
      <c r="D289" s="50"/>
      <c r="E289" s="2" t="s">
        <v>537</v>
      </c>
      <c r="F289" s="5">
        <v>30</v>
      </c>
    </row>
    <row r="290" spans="1:6" ht="13.5" customHeight="1" thickBot="1">
      <c r="A290" s="60"/>
      <c r="B290" s="60"/>
      <c r="C290" s="57" t="s">
        <v>538</v>
      </c>
      <c r="D290" s="58"/>
      <c r="E290" s="59"/>
      <c r="F290" s="5">
        <f>SUM(F291:F292)</f>
        <v>30</v>
      </c>
    </row>
    <row r="291" spans="1:6" ht="13.5" customHeight="1" thickBot="1">
      <c r="A291" s="60"/>
      <c r="B291" s="60"/>
      <c r="C291" s="60"/>
      <c r="D291" s="62" t="s">
        <v>539</v>
      </c>
      <c r="E291" s="47"/>
      <c r="F291" s="5">
        <v>10</v>
      </c>
    </row>
    <row r="292" spans="1:6" ht="13.5" customHeight="1" thickBot="1">
      <c r="A292" s="60"/>
      <c r="B292" s="60"/>
      <c r="C292" s="50"/>
      <c r="D292" s="62" t="s">
        <v>540</v>
      </c>
      <c r="E292" s="47"/>
      <c r="F292" s="5">
        <v>20</v>
      </c>
    </row>
    <row r="293" spans="1:6" ht="13.5" customHeight="1" thickBot="1">
      <c r="A293" s="60"/>
      <c r="B293" s="60"/>
      <c r="C293" s="57" t="s">
        <v>541</v>
      </c>
      <c r="D293" s="58"/>
      <c r="E293" s="59"/>
      <c r="F293" s="5">
        <f>F294+F298</f>
        <v>120</v>
      </c>
    </row>
    <row r="294" spans="1:6" ht="13.5" customHeight="1" thickBot="1">
      <c r="A294" s="60"/>
      <c r="B294" s="60"/>
      <c r="C294" s="60"/>
      <c r="D294" s="57" t="s">
        <v>542</v>
      </c>
      <c r="E294" s="59"/>
      <c r="F294" s="5">
        <f>SUM(F295:F297)</f>
        <v>60</v>
      </c>
    </row>
    <row r="295" spans="1:6" ht="13.5" thickBot="1">
      <c r="A295" s="60"/>
      <c r="B295" s="60"/>
      <c r="C295" s="60"/>
      <c r="D295" s="60"/>
      <c r="E295" s="2" t="s">
        <v>543</v>
      </c>
      <c r="F295" s="5">
        <v>10</v>
      </c>
    </row>
    <row r="296" spans="1:6" ht="13.5" thickBot="1">
      <c r="A296" s="60"/>
      <c r="B296" s="60"/>
      <c r="C296" s="60"/>
      <c r="D296" s="60"/>
      <c r="E296" s="2" t="s">
        <v>544</v>
      </c>
      <c r="F296" s="5">
        <v>20</v>
      </c>
    </row>
    <row r="297" spans="1:6" ht="13.5" thickBot="1">
      <c r="A297" s="60"/>
      <c r="B297" s="60"/>
      <c r="C297" s="60"/>
      <c r="D297" s="50"/>
      <c r="E297" s="2" t="s">
        <v>545</v>
      </c>
      <c r="F297" s="5">
        <v>30</v>
      </c>
    </row>
    <row r="298" spans="1:6" ht="13.5" customHeight="1" thickBot="1">
      <c r="A298" s="60"/>
      <c r="B298" s="60"/>
      <c r="C298" s="60"/>
      <c r="D298" s="57" t="s">
        <v>546</v>
      </c>
      <c r="E298" s="59"/>
      <c r="F298" s="5">
        <f>SUM(F299:F301)</f>
        <v>60</v>
      </c>
    </row>
    <row r="299" spans="1:6" ht="13.5" thickBot="1">
      <c r="A299" s="60"/>
      <c r="B299" s="60"/>
      <c r="C299" s="60"/>
      <c r="D299" s="60"/>
      <c r="E299" s="2" t="s">
        <v>547</v>
      </c>
      <c r="F299" s="5">
        <v>10</v>
      </c>
    </row>
    <row r="300" spans="1:6" ht="13.5" thickBot="1">
      <c r="A300" s="60"/>
      <c r="B300" s="60"/>
      <c r="C300" s="60"/>
      <c r="D300" s="60"/>
      <c r="E300" s="2" t="s">
        <v>548</v>
      </c>
      <c r="F300" s="5">
        <v>20</v>
      </c>
    </row>
    <row r="301" spans="1:6" ht="13.5" thickBot="1">
      <c r="A301" s="60"/>
      <c r="B301" s="60"/>
      <c r="C301" s="50"/>
      <c r="D301" s="50"/>
      <c r="E301" s="2" t="s">
        <v>549</v>
      </c>
      <c r="F301" s="5">
        <v>30</v>
      </c>
    </row>
    <row r="302" spans="1:6" ht="13.5" customHeight="1" thickBot="1">
      <c r="A302" s="60"/>
      <c r="B302" s="60"/>
      <c r="C302" s="57" t="s">
        <v>550</v>
      </c>
      <c r="D302" s="58"/>
      <c r="E302" s="59"/>
      <c r="F302" s="5">
        <f>SUM(F303:F304)</f>
        <v>30</v>
      </c>
    </row>
    <row r="303" spans="1:6" ht="13.5" customHeight="1" thickBot="1">
      <c r="A303" s="60"/>
      <c r="B303" s="60"/>
      <c r="C303" s="60"/>
      <c r="D303" s="62" t="s">
        <v>551</v>
      </c>
      <c r="E303" s="47"/>
      <c r="F303" s="5">
        <v>10</v>
      </c>
    </row>
    <row r="304" spans="1:6" ht="13.5" customHeight="1" thickBot="1">
      <c r="A304" s="60"/>
      <c r="B304" s="60"/>
      <c r="C304" s="50"/>
      <c r="D304" s="62" t="s">
        <v>552</v>
      </c>
      <c r="E304" s="47"/>
      <c r="F304" s="5">
        <v>20</v>
      </c>
    </row>
    <row r="305" spans="1:6" ht="13.5" customHeight="1" thickBot="1">
      <c r="A305" s="60"/>
      <c r="B305" s="60"/>
      <c r="C305" s="57" t="s">
        <v>553</v>
      </c>
      <c r="D305" s="58"/>
      <c r="E305" s="59"/>
      <c r="F305" s="5">
        <f>SUM(F306:F307)</f>
        <v>30</v>
      </c>
    </row>
    <row r="306" spans="1:6" ht="13.5" customHeight="1" thickBot="1">
      <c r="A306" s="60"/>
      <c r="B306" s="60"/>
      <c r="C306" s="60"/>
      <c r="D306" s="62" t="s">
        <v>554</v>
      </c>
      <c r="E306" s="47"/>
      <c r="F306" s="5">
        <v>10</v>
      </c>
    </row>
    <row r="307" spans="1:6" ht="13.5" customHeight="1" thickBot="1">
      <c r="A307" s="60"/>
      <c r="B307" s="60"/>
      <c r="C307" s="50"/>
      <c r="D307" s="62" t="s">
        <v>555</v>
      </c>
      <c r="E307" s="47"/>
      <c r="F307" s="5">
        <v>20</v>
      </c>
    </row>
    <row r="308" spans="1:6" ht="13.5" customHeight="1" thickBot="1">
      <c r="A308" s="60"/>
      <c r="B308" s="60"/>
      <c r="C308" s="62" t="s">
        <v>556</v>
      </c>
      <c r="D308" s="66"/>
      <c r="E308" s="47"/>
      <c r="F308" s="5">
        <v>1</v>
      </c>
    </row>
    <row r="309" spans="1:6" ht="13.5" customHeight="1" thickBot="1">
      <c r="A309" s="60"/>
      <c r="B309" s="60"/>
      <c r="C309" s="62" t="s">
        <v>557</v>
      </c>
      <c r="D309" s="66"/>
      <c r="E309" s="47"/>
      <c r="F309" s="5">
        <v>1</v>
      </c>
    </row>
    <row r="310" spans="1:6" ht="13.5" customHeight="1" thickBot="1">
      <c r="A310" s="60"/>
      <c r="B310" s="60"/>
      <c r="C310" s="57" t="s">
        <v>558</v>
      </c>
      <c r="D310" s="58"/>
      <c r="E310" s="59"/>
      <c r="F310" s="5">
        <f>F311</f>
        <v>30</v>
      </c>
    </row>
    <row r="311" spans="1:6" ht="13.5" customHeight="1" thickBot="1">
      <c r="A311" s="60"/>
      <c r="B311" s="60"/>
      <c r="C311" s="60"/>
      <c r="D311" s="57" t="s">
        <v>559</v>
      </c>
      <c r="E311" s="59"/>
      <c r="F311" s="5">
        <f>SUM(F312:F313)</f>
        <v>30</v>
      </c>
    </row>
    <row r="312" spans="1:6" ht="13.5" thickBot="1">
      <c r="A312" s="60"/>
      <c r="B312" s="60"/>
      <c r="C312" s="60"/>
      <c r="D312" s="60"/>
      <c r="E312" s="2" t="s">
        <v>560</v>
      </c>
      <c r="F312" s="5">
        <v>10</v>
      </c>
    </row>
    <row r="313" spans="1:6" ht="13.5" thickBot="1">
      <c r="A313" s="60"/>
      <c r="B313" s="61"/>
      <c r="C313" s="61"/>
      <c r="D313" s="61"/>
      <c r="E313" s="4" t="s">
        <v>561</v>
      </c>
      <c r="F313" s="8">
        <v>20</v>
      </c>
    </row>
    <row r="314" spans="1:6" ht="13.5" customHeight="1" thickBot="1">
      <c r="A314" s="60"/>
      <c r="B314" s="63" t="s">
        <v>562</v>
      </c>
      <c r="C314" s="64"/>
      <c r="D314" s="64"/>
      <c r="E314" s="65"/>
      <c r="F314" s="7">
        <f>F315+F318+F323+F326+F329</f>
        <v>140001059</v>
      </c>
    </row>
    <row r="315" spans="1:6" ht="13.5" customHeight="1" thickBot="1">
      <c r="A315" s="60"/>
      <c r="B315" s="60"/>
      <c r="C315" s="57" t="s">
        <v>563</v>
      </c>
      <c r="D315" s="58"/>
      <c r="E315" s="59"/>
      <c r="F315" s="5">
        <f>SUM(F316:F317)</f>
        <v>40000050</v>
      </c>
    </row>
    <row r="316" spans="1:6" ht="13.5" customHeight="1" thickBot="1">
      <c r="A316" s="60"/>
      <c r="B316" s="60"/>
      <c r="C316" s="60"/>
      <c r="D316" s="62" t="s">
        <v>564</v>
      </c>
      <c r="E316" s="47"/>
      <c r="F316" s="5">
        <v>50</v>
      </c>
    </row>
    <row r="317" spans="1:6" ht="13.5" customHeight="1" thickBot="1">
      <c r="A317" s="60"/>
      <c r="B317" s="60"/>
      <c r="C317" s="50"/>
      <c r="D317" s="62" t="s">
        <v>565</v>
      </c>
      <c r="E317" s="47"/>
      <c r="F317" s="5">
        <v>40000000</v>
      </c>
    </row>
    <row r="318" spans="1:6" ht="13.5" customHeight="1" thickBot="1">
      <c r="A318" s="60"/>
      <c r="B318" s="60"/>
      <c r="C318" s="57" t="s">
        <v>566</v>
      </c>
      <c r="D318" s="58"/>
      <c r="E318" s="59"/>
      <c r="F318" s="5">
        <f>SUM(F319:F322)</f>
        <v>100001000</v>
      </c>
    </row>
    <row r="319" spans="1:6" ht="13.5" customHeight="1" thickBot="1">
      <c r="A319" s="60"/>
      <c r="B319" s="60"/>
      <c r="C319" s="60"/>
      <c r="D319" s="62" t="s">
        <v>568</v>
      </c>
      <c r="E319" s="47"/>
      <c r="F319" s="5">
        <v>1000</v>
      </c>
    </row>
    <row r="320" spans="1:6" ht="13.5" customHeight="1" thickBot="1">
      <c r="A320" s="60"/>
      <c r="B320" s="60"/>
      <c r="C320" s="60"/>
      <c r="D320" s="62" t="s">
        <v>569</v>
      </c>
      <c r="E320" s="47"/>
      <c r="F320" s="5">
        <v>0</v>
      </c>
    </row>
    <row r="321" spans="1:6" ht="13.5" customHeight="1" thickBot="1">
      <c r="A321" s="60"/>
      <c r="B321" s="60"/>
      <c r="C321" s="60"/>
      <c r="D321" s="62" t="s">
        <v>570</v>
      </c>
      <c r="E321" s="47"/>
      <c r="F321" s="5">
        <v>0</v>
      </c>
    </row>
    <row r="322" spans="1:6" ht="13.5" customHeight="1" thickBot="1">
      <c r="A322" s="60"/>
      <c r="B322" s="60"/>
      <c r="C322" s="50"/>
      <c r="D322" s="62" t="s">
        <v>571</v>
      </c>
      <c r="E322" s="47"/>
      <c r="F322" s="5">
        <v>100000000</v>
      </c>
    </row>
    <row r="323" spans="1:6" ht="13.5" customHeight="1" thickBot="1">
      <c r="A323" s="60"/>
      <c r="B323" s="60"/>
      <c r="C323" s="57" t="s">
        <v>572</v>
      </c>
      <c r="D323" s="58"/>
      <c r="E323" s="59"/>
      <c r="F323" s="5">
        <f>SUM(F324:F325)</f>
        <v>3</v>
      </c>
    </row>
    <row r="324" spans="1:6" ht="13.5" customHeight="1" thickBot="1">
      <c r="A324" s="60"/>
      <c r="B324" s="60"/>
      <c r="C324" s="60"/>
      <c r="D324" s="62" t="s">
        <v>573</v>
      </c>
      <c r="E324" s="47"/>
      <c r="F324" s="5">
        <v>1</v>
      </c>
    </row>
    <row r="325" spans="1:6" ht="13.5" customHeight="1" thickBot="1">
      <c r="A325" s="60"/>
      <c r="B325" s="60"/>
      <c r="C325" s="50"/>
      <c r="D325" s="62" t="s">
        <v>574</v>
      </c>
      <c r="E325" s="47"/>
      <c r="F325" s="5">
        <v>2</v>
      </c>
    </row>
    <row r="326" spans="1:6" ht="13.5" customHeight="1" thickBot="1">
      <c r="A326" s="60"/>
      <c r="B326" s="60"/>
      <c r="C326" s="57" t="s">
        <v>575</v>
      </c>
      <c r="D326" s="58"/>
      <c r="E326" s="59"/>
      <c r="F326" s="5">
        <f>SUM(F327:F328)</f>
        <v>3</v>
      </c>
    </row>
    <row r="327" spans="1:6" ht="13.5" customHeight="1" thickBot="1">
      <c r="A327" s="60"/>
      <c r="B327" s="60"/>
      <c r="C327" s="60"/>
      <c r="D327" s="62" t="s">
        <v>576</v>
      </c>
      <c r="E327" s="47"/>
      <c r="F327" s="5">
        <v>1</v>
      </c>
    </row>
    <row r="328" spans="1:6" ht="13.5" customHeight="1" thickBot="1">
      <c r="A328" s="60"/>
      <c r="B328" s="60"/>
      <c r="C328" s="50"/>
      <c r="D328" s="62" t="s">
        <v>577</v>
      </c>
      <c r="E328" s="47"/>
      <c r="F328" s="5">
        <v>2</v>
      </c>
    </row>
    <row r="329" spans="1:6" ht="13.5" customHeight="1" thickBot="1">
      <c r="A329" s="60"/>
      <c r="B329" s="60"/>
      <c r="C329" s="57" t="s">
        <v>578</v>
      </c>
      <c r="D329" s="58"/>
      <c r="E329" s="59"/>
      <c r="F329" s="5">
        <f>SUM(F330:F331)</f>
        <v>3</v>
      </c>
    </row>
    <row r="330" spans="1:6" ht="13.5" thickBot="1">
      <c r="A330" s="60"/>
      <c r="B330" s="60"/>
      <c r="C330" s="60"/>
      <c r="D330" s="62" t="s">
        <v>579</v>
      </c>
      <c r="E330" s="47"/>
      <c r="F330" s="5">
        <v>1</v>
      </c>
    </row>
    <row r="331" spans="1:6" ht="13.5" thickBot="1">
      <c r="A331" s="50"/>
      <c r="B331" s="61"/>
      <c r="C331" s="61"/>
      <c r="D331" s="48" t="s">
        <v>580</v>
      </c>
      <c r="E331" s="49"/>
      <c r="F331" s="8">
        <v>2</v>
      </c>
    </row>
    <row r="332" spans="1:6" ht="13.5" thickBot="1">
      <c r="A332" s="14"/>
      <c r="B332" s="14"/>
      <c r="C332" s="14"/>
      <c r="D332" s="14"/>
      <c r="E332" s="15" t="s">
        <v>41</v>
      </c>
      <c r="F332" s="17">
        <f>F3+F28+F58+F128+F181+F219+F232+F280+F314</f>
        <v>4659753825</v>
      </c>
    </row>
  </sheetData>
  <mergeCells count="351">
    <mergeCell ref="A3:A331"/>
    <mergeCell ref="B3:E3"/>
    <mergeCell ref="B4:B27"/>
    <mergeCell ref="C4:E4"/>
    <mergeCell ref="C5:C7"/>
    <mergeCell ref="D5:E5"/>
    <mergeCell ref="D6:E6"/>
    <mergeCell ref="D7:E7"/>
    <mergeCell ref="C8:E8"/>
    <mergeCell ref="C9:C16"/>
    <mergeCell ref="D9:E9"/>
    <mergeCell ref="D10:E10"/>
    <mergeCell ref="D11:E11"/>
    <mergeCell ref="D12:E12"/>
    <mergeCell ref="D13:E13"/>
    <mergeCell ref="D14:E14"/>
    <mergeCell ref="D15:E15"/>
    <mergeCell ref="D16:E16"/>
    <mergeCell ref="C17:E17"/>
    <mergeCell ref="D18:E18"/>
    <mergeCell ref="C19:E19"/>
    <mergeCell ref="C20:C21"/>
    <mergeCell ref="D20:E20"/>
    <mergeCell ref="D21:E21"/>
    <mergeCell ref="C22:E22"/>
    <mergeCell ref="C23:C25"/>
    <mergeCell ref="D23:E23"/>
    <mergeCell ref="D24:E24"/>
    <mergeCell ref="D25:E25"/>
    <mergeCell ref="C26:E26"/>
    <mergeCell ref="C27:E27"/>
    <mergeCell ref="B28:E28"/>
    <mergeCell ref="B29:B57"/>
    <mergeCell ref="C29:E29"/>
    <mergeCell ref="D30:E30"/>
    <mergeCell ref="C31:E31"/>
    <mergeCell ref="C32:C42"/>
    <mergeCell ref="D32:E32"/>
    <mergeCell ref="D33:D42"/>
    <mergeCell ref="C43:E43"/>
    <mergeCell ref="C44:C45"/>
    <mergeCell ref="D44:E44"/>
    <mergeCell ref="D45:E45"/>
    <mergeCell ref="C46:E46"/>
    <mergeCell ref="D47:E47"/>
    <mergeCell ref="C48:E48"/>
    <mergeCell ref="C49:E49"/>
    <mergeCell ref="C50:C57"/>
    <mergeCell ref="D50:E50"/>
    <mergeCell ref="D51:E51"/>
    <mergeCell ref="D52:E52"/>
    <mergeCell ref="D53:E53"/>
    <mergeCell ref="D54:E54"/>
    <mergeCell ref="D55:E55"/>
    <mergeCell ref="D56:E56"/>
    <mergeCell ref="D57:E57"/>
    <mergeCell ref="B58:E58"/>
    <mergeCell ref="B59:B65"/>
    <mergeCell ref="C59:E59"/>
    <mergeCell ref="C60:C65"/>
    <mergeCell ref="D60:E60"/>
    <mergeCell ref="D61:E61"/>
    <mergeCell ref="D62:E62"/>
    <mergeCell ref="D63:E63"/>
    <mergeCell ref="D64:E64"/>
    <mergeCell ref="D65:E65"/>
    <mergeCell ref="B66:E66"/>
    <mergeCell ref="B67:B71"/>
    <mergeCell ref="C67:E67"/>
    <mergeCell ref="C68:E68"/>
    <mergeCell ref="C69:E69"/>
    <mergeCell ref="C70:E70"/>
    <mergeCell ref="C71:E71"/>
    <mergeCell ref="B72:E72"/>
    <mergeCell ref="B73:B80"/>
    <mergeCell ref="C73:E73"/>
    <mergeCell ref="C74:E74"/>
    <mergeCell ref="C75:E75"/>
    <mergeCell ref="C76:E76"/>
    <mergeCell ref="C77:E77"/>
    <mergeCell ref="C78:E78"/>
    <mergeCell ref="C79:E79"/>
    <mergeCell ref="C80:E80"/>
    <mergeCell ref="B81:E81"/>
    <mergeCell ref="B82:B9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B92:E92"/>
    <mergeCell ref="B93:B99"/>
    <mergeCell ref="C93:E93"/>
    <mergeCell ref="C94:E94"/>
    <mergeCell ref="C95:E95"/>
    <mergeCell ref="C96:E96"/>
    <mergeCell ref="C97:E97"/>
    <mergeCell ref="C98:E98"/>
    <mergeCell ref="C99:E99"/>
    <mergeCell ref="B100:E100"/>
    <mergeCell ref="B101:B102"/>
    <mergeCell ref="C101:E101"/>
    <mergeCell ref="C102:E102"/>
    <mergeCell ref="B103:E103"/>
    <mergeCell ref="B104:E104"/>
    <mergeCell ref="B105:B106"/>
    <mergeCell ref="C105:E105"/>
    <mergeCell ref="C106:E106"/>
    <mergeCell ref="B107:E107"/>
    <mergeCell ref="B108:B127"/>
    <mergeCell ref="C108:E108"/>
    <mergeCell ref="C109:C112"/>
    <mergeCell ref="D109:E109"/>
    <mergeCell ref="D110:E110"/>
    <mergeCell ref="D111:E111"/>
    <mergeCell ref="D112:E112"/>
    <mergeCell ref="C113:E113"/>
    <mergeCell ref="C114:C116"/>
    <mergeCell ref="D114:E114"/>
    <mergeCell ref="D115:E115"/>
    <mergeCell ref="D116:E116"/>
    <mergeCell ref="C117:E117"/>
    <mergeCell ref="C118:E118"/>
    <mergeCell ref="C119:E119"/>
    <mergeCell ref="C120:E120"/>
    <mergeCell ref="C121:C122"/>
    <mergeCell ref="D121:E121"/>
    <mergeCell ref="D122:E122"/>
    <mergeCell ref="C123:E123"/>
    <mergeCell ref="C124:C125"/>
    <mergeCell ref="D124:E124"/>
    <mergeCell ref="D125:E125"/>
    <mergeCell ref="C126:E126"/>
    <mergeCell ref="C127:E127"/>
    <mergeCell ref="B128:E128"/>
    <mergeCell ref="B129:B180"/>
    <mergeCell ref="C129:E129"/>
    <mergeCell ref="C130:E130"/>
    <mergeCell ref="C131:E131"/>
    <mergeCell ref="C132:C143"/>
    <mergeCell ref="D132:E132"/>
    <mergeCell ref="D133:D136"/>
    <mergeCell ref="D137:E137"/>
    <mergeCell ref="D138:D139"/>
    <mergeCell ref="D140:E140"/>
    <mergeCell ref="D141:E141"/>
    <mergeCell ref="D142:D143"/>
    <mergeCell ref="C144:E144"/>
    <mergeCell ref="C145:E145"/>
    <mergeCell ref="C146:C147"/>
    <mergeCell ref="D146:E146"/>
    <mergeCell ref="D147:E147"/>
    <mergeCell ref="C148:E148"/>
    <mergeCell ref="C149:C159"/>
    <mergeCell ref="D149:E149"/>
    <mergeCell ref="D150:D156"/>
    <mergeCell ref="D157:E157"/>
    <mergeCell ref="D158:E158"/>
    <mergeCell ref="D159:E159"/>
    <mergeCell ref="C160:E160"/>
    <mergeCell ref="C161:C168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C169:E169"/>
    <mergeCell ref="C170:E170"/>
    <mergeCell ref="C171:E171"/>
    <mergeCell ref="C172:C180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B181:E181"/>
    <mergeCell ref="B182:B218"/>
    <mergeCell ref="C182:E182"/>
    <mergeCell ref="C183:C188"/>
    <mergeCell ref="D183:E183"/>
    <mergeCell ref="D184:E184"/>
    <mergeCell ref="D185:E185"/>
    <mergeCell ref="D186:E186"/>
    <mergeCell ref="D187:E187"/>
    <mergeCell ref="D188:E188"/>
    <mergeCell ref="C189:E189"/>
    <mergeCell ref="C190:C192"/>
    <mergeCell ref="D190:E190"/>
    <mergeCell ref="D191:E191"/>
    <mergeCell ref="D192:E192"/>
    <mergeCell ref="C193:E193"/>
    <mergeCell ref="C194:E194"/>
    <mergeCell ref="C195:C199"/>
    <mergeCell ref="D195:E195"/>
    <mergeCell ref="D196:E196"/>
    <mergeCell ref="D197:D198"/>
    <mergeCell ref="D199:E199"/>
    <mergeCell ref="C200:E200"/>
    <mergeCell ref="C201:C204"/>
    <mergeCell ref="D201:E201"/>
    <mergeCell ref="D202:E202"/>
    <mergeCell ref="D203:E203"/>
    <mergeCell ref="D204:E204"/>
    <mergeCell ref="C205:E205"/>
    <mergeCell ref="C206:C214"/>
    <mergeCell ref="D206:E206"/>
    <mergeCell ref="D207:E207"/>
    <mergeCell ref="D208:E208"/>
    <mergeCell ref="D209:E209"/>
    <mergeCell ref="D210:E210"/>
    <mergeCell ref="D211:D212"/>
    <mergeCell ref="D213:E213"/>
    <mergeCell ref="D214:E214"/>
    <mergeCell ref="C215:E215"/>
    <mergeCell ref="C216:C218"/>
    <mergeCell ref="D216:E216"/>
    <mergeCell ref="D217:E217"/>
    <mergeCell ref="D218:E218"/>
    <mergeCell ref="B219:E219"/>
    <mergeCell ref="B220:B231"/>
    <mergeCell ref="C220:E220"/>
    <mergeCell ref="C221:C225"/>
    <mergeCell ref="D221:E221"/>
    <mergeCell ref="D222:E222"/>
    <mergeCell ref="D223:E223"/>
    <mergeCell ref="D224:E224"/>
    <mergeCell ref="D225:E225"/>
    <mergeCell ref="C226:E226"/>
    <mergeCell ref="C227:C229"/>
    <mergeCell ref="D227:E227"/>
    <mergeCell ref="D228:E228"/>
    <mergeCell ref="D229:E229"/>
    <mergeCell ref="C230:E230"/>
    <mergeCell ref="D231:E231"/>
    <mergeCell ref="B232:E232"/>
    <mergeCell ref="B233:B279"/>
    <mergeCell ref="C233:E233"/>
    <mergeCell ref="C234:E234"/>
    <mergeCell ref="C235:E235"/>
    <mergeCell ref="C236:C243"/>
    <mergeCell ref="D236:E236"/>
    <mergeCell ref="D237:E237"/>
    <mergeCell ref="D238:D239"/>
    <mergeCell ref="D240:E240"/>
    <mergeCell ref="D241:E241"/>
    <mergeCell ref="D242:D243"/>
    <mergeCell ref="C244:E244"/>
    <mergeCell ref="C245:E245"/>
    <mergeCell ref="C246:C247"/>
    <mergeCell ref="D246:E246"/>
    <mergeCell ref="D247:E247"/>
    <mergeCell ref="C248:E248"/>
    <mergeCell ref="C249:C258"/>
    <mergeCell ref="D249:E249"/>
    <mergeCell ref="D250:D255"/>
    <mergeCell ref="D256:E256"/>
    <mergeCell ref="D257:E257"/>
    <mergeCell ref="D258:E258"/>
    <mergeCell ref="C259:E259"/>
    <mergeCell ref="C260:C267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C268:E268"/>
    <mergeCell ref="C269:E269"/>
    <mergeCell ref="C270:E270"/>
    <mergeCell ref="C271:C279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B280:E280"/>
    <mergeCell ref="B281:B313"/>
    <mergeCell ref="C281:E281"/>
    <mergeCell ref="C282:C289"/>
    <mergeCell ref="D282:E282"/>
    <mergeCell ref="D283:D285"/>
    <mergeCell ref="D286:E286"/>
    <mergeCell ref="D287:D289"/>
    <mergeCell ref="C290:E290"/>
    <mergeCell ref="C291:C292"/>
    <mergeCell ref="D291:E291"/>
    <mergeCell ref="D292:E292"/>
    <mergeCell ref="C293:E293"/>
    <mergeCell ref="C294:C301"/>
    <mergeCell ref="D294:E294"/>
    <mergeCell ref="D295:D297"/>
    <mergeCell ref="D298:E298"/>
    <mergeCell ref="D299:D301"/>
    <mergeCell ref="C302:E302"/>
    <mergeCell ref="C303:C304"/>
    <mergeCell ref="D303:E303"/>
    <mergeCell ref="D304:E304"/>
    <mergeCell ref="C305:E305"/>
    <mergeCell ref="C306:C307"/>
    <mergeCell ref="D306:E306"/>
    <mergeCell ref="D307:E307"/>
    <mergeCell ref="C308:E308"/>
    <mergeCell ref="C309:E309"/>
    <mergeCell ref="C310:E310"/>
    <mergeCell ref="C311:C313"/>
    <mergeCell ref="D311:E311"/>
    <mergeCell ref="D312:D313"/>
    <mergeCell ref="B314:E314"/>
    <mergeCell ref="B315:B331"/>
    <mergeCell ref="C315:E315"/>
    <mergeCell ref="C316:C317"/>
    <mergeCell ref="D316:E316"/>
    <mergeCell ref="D317:E317"/>
    <mergeCell ref="C318:E318"/>
    <mergeCell ref="C319:C322"/>
    <mergeCell ref="D319:E319"/>
    <mergeCell ref="D320:E320"/>
    <mergeCell ref="D321:E321"/>
    <mergeCell ref="D322:E322"/>
    <mergeCell ref="C323:E323"/>
    <mergeCell ref="C324:C325"/>
    <mergeCell ref="D324:E324"/>
    <mergeCell ref="D325:E325"/>
    <mergeCell ref="A1:E1"/>
    <mergeCell ref="A2:E2"/>
    <mergeCell ref="C329:E329"/>
    <mergeCell ref="C330:C331"/>
    <mergeCell ref="D330:E330"/>
    <mergeCell ref="D331:E331"/>
    <mergeCell ref="C326:E326"/>
    <mergeCell ref="C327:C328"/>
    <mergeCell ref="D327:E327"/>
    <mergeCell ref="D328:E328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67" r:id="rId1"/>
  <rowBreaks count="4" manualBreakCount="4">
    <brk id="57" max="255" man="1"/>
    <brk id="127" max="255" man="1"/>
    <brk id="192" max="255" man="1"/>
    <brk id="2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63"/>
  <sheetViews>
    <sheetView workbookViewId="0" topLeftCell="A1">
      <selection activeCell="A1" sqref="A1:E1"/>
    </sheetView>
  </sheetViews>
  <sheetFormatPr defaultColWidth="11.421875" defaultRowHeight="12.75"/>
  <cols>
    <col min="1" max="1" width="4.00390625" style="0" customWidth="1"/>
    <col min="2" max="3" width="3.57421875" style="0" customWidth="1"/>
    <col min="4" max="4" width="4.28125" style="0" customWidth="1"/>
    <col min="5" max="5" width="80.140625" style="0" customWidth="1"/>
    <col min="6" max="6" width="17.140625" style="6" customWidth="1"/>
  </cols>
  <sheetData>
    <row r="1" spans="1:6" ht="32.25" customHeight="1" thickBot="1">
      <c r="A1" s="51" t="s">
        <v>42</v>
      </c>
      <c r="B1" s="52"/>
      <c r="C1" s="52"/>
      <c r="D1" s="52"/>
      <c r="E1" s="53"/>
      <c r="F1" s="18" t="s">
        <v>770</v>
      </c>
    </row>
    <row r="2" spans="1:6" ht="13.5" customHeight="1" thickBot="1">
      <c r="A2" s="54" t="s">
        <v>45</v>
      </c>
      <c r="B2" s="55"/>
      <c r="C2" s="55"/>
      <c r="D2" s="55"/>
      <c r="E2" s="56"/>
      <c r="F2" s="19" t="s">
        <v>43</v>
      </c>
    </row>
    <row r="3" spans="1:6" ht="13.5" thickBot="1">
      <c r="A3" s="60"/>
      <c r="B3" s="63" t="s">
        <v>582</v>
      </c>
      <c r="C3" s="64"/>
      <c r="D3" s="64"/>
      <c r="E3" s="65"/>
      <c r="F3" s="7">
        <f>F4+F14+F20+F37+F45+F48+F53</f>
        <v>1302979612</v>
      </c>
    </row>
    <row r="4" spans="1:6" ht="13.5" thickBot="1">
      <c r="A4" s="60"/>
      <c r="B4" s="60"/>
      <c r="C4" s="57" t="s">
        <v>583</v>
      </c>
      <c r="D4" s="58"/>
      <c r="E4" s="59"/>
      <c r="F4" s="5">
        <f>F5+F8+F11</f>
        <v>30988412</v>
      </c>
    </row>
    <row r="5" spans="1:6" ht="13.5" thickBot="1">
      <c r="A5" s="60"/>
      <c r="B5" s="60"/>
      <c r="C5" s="60"/>
      <c r="D5" s="57" t="s">
        <v>584</v>
      </c>
      <c r="E5" s="59"/>
      <c r="F5" s="5">
        <f>SUM(F6:F7)</f>
        <v>20000000</v>
      </c>
    </row>
    <row r="6" spans="1:6" ht="13.5" thickBot="1">
      <c r="A6" s="60"/>
      <c r="B6" s="60"/>
      <c r="C6" s="60"/>
      <c r="D6" s="60"/>
      <c r="E6" s="2" t="s">
        <v>585</v>
      </c>
      <c r="F6" s="5">
        <v>10000000</v>
      </c>
    </row>
    <row r="7" spans="1:6" ht="13.5" thickBot="1">
      <c r="A7" s="60"/>
      <c r="B7" s="60"/>
      <c r="C7" s="60"/>
      <c r="D7" s="50"/>
      <c r="E7" s="2" t="s">
        <v>586</v>
      </c>
      <c r="F7" s="5">
        <v>10000000</v>
      </c>
    </row>
    <row r="8" spans="1:6" ht="13.5" thickBot="1">
      <c r="A8" s="60"/>
      <c r="B8" s="60"/>
      <c r="C8" s="60"/>
      <c r="D8" s="57" t="s">
        <v>587</v>
      </c>
      <c r="E8" s="59"/>
      <c r="F8" s="5">
        <f>SUM(F9:F10)</f>
        <v>6000000</v>
      </c>
    </row>
    <row r="9" spans="1:6" ht="13.5" thickBot="1">
      <c r="A9" s="60"/>
      <c r="B9" s="60"/>
      <c r="C9" s="60"/>
      <c r="D9" s="60"/>
      <c r="E9" s="2" t="s">
        <v>588</v>
      </c>
      <c r="F9" s="5">
        <v>3000000</v>
      </c>
    </row>
    <row r="10" spans="1:6" ht="13.5" thickBot="1">
      <c r="A10" s="60"/>
      <c r="B10" s="60"/>
      <c r="C10" s="60"/>
      <c r="D10" s="50"/>
      <c r="E10" s="2" t="s">
        <v>589</v>
      </c>
      <c r="F10" s="5">
        <v>3000000</v>
      </c>
    </row>
    <row r="11" spans="1:6" ht="13.5" thickBot="1">
      <c r="A11" s="60"/>
      <c r="B11" s="60"/>
      <c r="C11" s="60"/>
      <c r="D11" s="57" t="s">
        <v>590</v>
      </c>
      <c r="E11" s="59"/>
      <c r="F11" s="5">
        <f>SUM(F12:F13)</f>
        <v>4988412</v>
      </c>
    </row>
    <row r="12" spans="1:6" ht="13.5" thickBot="1">
      <c r="A12" s="60"/>
      <c r="B12" s="60"/>
      <c r="C12" s="60"/>
      <c r="D12" s="60"/>
      <c r="E12" s="2" t="s">
        <v>591</v>
      </c>
      <c r="F12" s="5">
        <v>2988412</v>
      </c>
    </row>
    <row r="13" spans="1:6" ht="13.5" thickBot="1">
      <c r="A13" s="60"/>
      <c r="B13" s="60"/>
      <c r="C13" s="50"/>
      <c r="D13" s="50"/>
      <c r="E13" s="2" t="s">
        <v>592</v>
      </c>
      <c r="F13" s="5">
        <v>2000000</v>
      </c>
    </row>
    <row r="14" spans="1:6" ht="13.5" thickBot="1">
      <c r="A14" s="60"/>
      <c r="B14" s="60"/>
      <c r="C14" s="57" t="s">
        <v>593</v>
      </c>
      <c r="D14" s="58"/>
      <c r="E14" s="59"/>
      <c r="F14" s="5">
        <f>F15+F19</f>
        <v>15200000</v>
      </c>
    </row>
    <row r="15" spans="1:6" ht="13.5" thickBot="1">
      <c r="A15" s="60"/>
      <c r="B15" s="60"/>
      <c r="C15" s="60"/>
      <c r="D15" s="57" t="s">
        <v>594</v>
      </c>
      <c r="E15" s="59"/>
      <c r="F15" s="5">
        <f>SUM(F16:F18)</f>
        <v>15000000</v>
      </c>
    </row>
    <row r="16" spans="1:6" ht="13.5" thickBot="1">
      <c r="A16" s="60"/>
      <c r="B16" s="60"/>
      <c r="C16" s="60"/>
      <c r="D16" s="60"/>
      <c r="E16" s="2" t="s">
        <v>595</v>
      </c>
      <c r="F16" s="5">
        <v>5000000</v>
      </c>
    </row>
    <row r="17" spans="1:6" ht="13.5" thickBot="1">
      <c r="A17" s="60"/>
      <c r="B17" s="60"/>
      <c r="C17" s="60"/>
      <c r="D17" s="60"/>
      <c r="E17" s="2" t="s">
        <v>596</v>
      </c>
      <c r="F17" s="5">
        <v>4000000</v>
      </c>
    </row>
    <row r="18" spans="1:6" ht="13.5" thickBot="1">
      <c r="A18" s="60"/>
      <c r="B18" s="60"/>
      <c r="C18" s="60"/>
      <c r="D18" s="50"/>
      <c r="E18" s="2" t="s">
        <v>597</v>
      </c>
      <c r="F18" s="5">
        <v>6000000</v>
      </c>
    </row>
    <row r="19" spans="1:6" ht="13.5" thickBot="1">
      <c r="A19" s="60"/>
      <c r="B19" s="60"/>
      <c r="C19" s="50"/>
      <c r="D19" s="62" t="s">
        <v>598</v>
      </c>
      <c r="E19" s="47"/>
      <c r="F19" s="5">
        <v>200000</v>
      </c>
    </row>
    <row r="20" spans="1:6" ht="13.5" thickBot="1">
      <c r="A20" s="60"/>
      <c r="B20" s="60"/>
      <c r="C20" s="57" t="s">
        <v>599</v>
      </c>
      <c r="D20" s="58"/>
      <c r="E20" s="59"/>
      <c r="F20" s="5">
        <f>F21+F30+F34+F35+F36</f>
        <v>841001200</v>
      </c>
    </row>
    <row r="21" spans="1:6" ht="13.5" thickBot="1">
      <c r="A21" s="60"/>
      <c r="B21" s="60"/>
      <c r="C21" s="60"/>
      <c r="D21" s="57" t="s">
        <v>600</v>
      </c>
      <c r="E21" s="59"/>
      <c r="F21" s="5">
        <f>SUM(F22:F29)</f>
        <v>631000000</v>
      </c>
    </row>
    <row r="22" spans="1:6" ht="13.5" thickBot="1">
      <c r="A22" s="60"/>
      <c r="B22" s="60"/>
      <c r="C22" s="60"/>
      <c r="D22" s="60"/>
      <c r="E22" s="2" t="s">
        <v>601</v>
      </c>
      <c r="F22" s="5">
        <v>60000000</v>
      </c>
    </row>
    <row r="23" spans="1:6" ht="13.5" thickBot="1">
      <c r="A23" s="60"/>
      <c r="B23" s="60"/>
      <c r="C23" s="60"/>
      <c r="D23" s="60"/>
      <c r="E23" s="2" t="s">
        <v>602</v>
      </c>
      <c r="F23" s="5">
        <v>90000000</v>
      </c>
    </row>
    <row r="24" spans="1:6" ht="13.5" thickBot="1">
      <c r="A24" s="60"/>
      <c r="B24" s="60"/>
      <c r="C24" s="60"/>
      <c r="D24" s="60"/>
      <c r="E24" s="2" t="s">
        <v>603</v>
      </c>
      <c r="F24" s="5">
        <v>100000000</v>
      </c>
    </row>
    <row r="25" spans="1:6" ht="13.5" thickBot="1">
      <c r="A25" s="60"/>
      <c r="B25" s="60"/>
      <c r="C25" s="60"/>
      <c r="D25" s="60"/>
      <c r="E25" s="2" t="s">
        <v>604</v>
      </c>
      <c r="F25" s="5">
        <v>120000000</v>
      </c>
    </row>
    <row r="26" spans="1:6" ht="13.5" thickBot="1">
      <c r="A26" s="60"/>
      <c r="B26" s="60"/>
      <c r="C26" s="60"/>
      <c r="D26" s="60"/>
      <c r="E26" s="2" t="s">
        <v>605</v>
      </c>
      <c r="F26" s="5">
        <v>150000000</v>
      </c>
    </row>
    <row r="27" spans="1:6" ht="13.5" thickBot="1">
      <c r="A27" s="60"/>
      <c r="B27" s="60"/>
      <c r="C27" s="60"/>
      <c r="D27" s="60"/>
      <c r="E27" s="2" t="s">
        <v>606</v>
      </c>
      <c r="F27" s="5">
        <v>100000000</v>
      </c>
    </row>
    <row r="28" spans="1:6" ht="13.5" thickBot="1">
      <c r="A28" s="60"/>
      <c r="B28" s="60"/>
      <c r="C28" s="60"/>
      <c r="D28" s="60"/>
      <c r="E28" s="2" t="s">
        <v>607</v>
      </c>
      <c r="F28" s="5">
        <v>10000000</v>
      </c>
    </row>
    <row r="29" spans="1:6" ht="13.5" thickBot="1">
      <c r="A29" s="60"/>
      <c r="B29" s="60"/>
      <c r="C29" s="60"/>
      <c r="D29" s="50"/>
      <c r="E29" s="2" t="s">
        <v>608</v>
      </c>
      <c r="F29" s="5">
        <v>1000000</v>
      </c>
    </row>
    <row r="30" spans="1:6" ht="13.5" thickBot="1">
      <c r="A30" s="60"/>
      <c r="B30" s="60"/>
      <c r="C30" s="60"/>
      <c r="D30" s="57" t="s">
        <v>609</v>
      </c>
      <c r="E30" s="59"/>
      <c r="F30" s="5">
        <f>SUM(F31:F33)</f>
        <v>210000000</v>
      </c>
    </row>
    <row r="31" spans="1:6" ht="13.5" thickBot="1">
      <c r="A31" s="60"/>
      <c r="B31" s="60"/>
      <c r="C31" s="60"/>
      <c r="D31" s="60"/>
      <c r="E31" s="2" t="s">
        <v>610</v>
      </c>
      <c r="F31" s="5">
        <v>60000000</v>
      </c>
    </row>
    <row r="32" spans="1:6" ht="13.5" thickBot="1">
      <c r="A32" s="60"/>
      <c r="B32" s="60"/>
      <c r="C32" s="60"/>
      <c r="D32" s="60"/>
      <c r="E32" s="2" t="s">
        <v>611</v>
      </c>
      <c r="F32" s="5">
        <v>100000000</v>
      </c>
    </row>
    <row r="33" spans="1:6" ht="13.5" thickBot="1">
      <c r="A33" s="60"/>
      <c r="B33" s="60"/>
      <c r="C33" s="60"/>
      <c r="D33" s="50"/>
      <c r="E33" s="2" t="s">
        <v>612</v>
      </c>
      <c r="F33" s="5">
        <v>50000000</v>
      </c>
    </row>
    <row r="34" spans="1:6" ht="13.5" thickBot="1">
      <c r="A34" s="60"/>
      <c r="B34" s="60"/>
      <c r="C34" s="60"/>
      <c r="D34" s="62" t="s">
        <v>613</v>
      </c>
      <c r="E34" s="47"/>
      <c r="F34" s="5">
        <v>1000</v>
      </c>
    </row>
    <row r="35" spans="1:6" ht="13.5" thickBot="1">
      <c r="A35" s="60"/>
      <c r="B35" s="60"/>
      <c r="C35" s="60"/>
      <c r="D35" s="62" t="s">
        <v>614</v>
      </c>
      <c r="E35" s="47"/>
      <c r="F35" s="5">
        <v>100</v>
      </c>
    </row>
    <row r="36" spans="1:6" ht="13.5" thickBot="1">
      <c r="A36" s="60"/>
      <c r="B36" s="60"/>
      <c r="C36" s="50"/>
      <c r="D36" s="62" t="s">
        <v>615</v>
      </c>
      <c r="E36" s="47"/>
      <c r="F36" s="5">
        <v>100</v>
      </c>
    </row>
    <row r="37" spans="1:6" ht="13.5" thickBot="1">
      <c r="A37" s="60"/>
      <c r="B37" s="60"/>
      <c r="C37" s="57" t="s">
        <v>616</v>
      </c>
      <c r="D37" s="58"/>
      <c r="E37" s="59"/>
      <c r="F37" s="5">
        <f>F38+F42+F43+F44</f>
        <v>65658000</v>
      </c>
    </row>
    <row r="38" spans="1:6" ht="13.5" thickBot="1">
      <c r="A38" s="60"/>
      <c r="B38" s="60"/>
      <c r="C38" s="60"/>
      <c r="D38" s="57" t="s">
        <v>617</v>
      </c>
      <c r="E38" s="59"/>
      <c r="F38" s="5">
        <f>SUM(F39:F41)</f>
        <v>58300000</v>
      </c>
    </row>
    <row r="39" spans="1:6" ht="13.5" thickBot="1">
      <c r="A39" s="60"/>
      <c r="B39" s="60"/>
      <c r="C39" s="60"/>
      <c r="D39" s="60"/>
      <c r="E39" s="2" t="s">
        <v>618</v>
      </c>
      <c r="F39" s="5">
        <v>56000000</v>
      </c>
    </row>
    <row r="40" spans="1:6" ht="13.5" thickBot="1">
      <c r="A40" s="60"/>
      <c r="B40" s="60"/>
      <c r="C40" s="60"/>
      <c r="D40" s="60"/>
      <c r="E40" s="2" t="s">
        <v>619</v>
      </c>
      <c r="F40" s="5">
        <v>2000000</v>
      </c>
    </row>
    <row r="41" spans="1:6" ht="13.5" thickBot="1">
      <c r="A41" s="60"/>
      <c r="B41" s="60"/>
      <c r="C41" s="60"/>
      <c r="D41" s="50"/>
      <c r="E41" s="2" t="s">
        <v>620</v>
      </c>
      <c r="F41" s="5">
        <v>300000</v>
      </c>
    </row>
    <row r="42" spans="1:6" ht="13.5" thickBot="1">
      <c r="A42" s="60"/>
      <c r="B42" s="60"/>
      <c r="C42" s="60"/>
      <c r="D42" s="62" t="s">
        <v>621</v>
      </c>
      <c r="E42" s="47"/>
      <c r="F42" s="5">
        <v>2000000</v>
      </c>
    </row>
    <row r="43" spans="1:6" ht="13.5" thickBot="1">
      <c r="A43" s="60"/>
      <c r="B43" s="60"/>
      <c r="C43" s="60"/>
      <c r="D43" s="62" t="s">
        <v>622</v>
      </c>
      <c r="E43" s="47"/>
      <c r="F43" s="5">
        <v>5000000</v>
      </c>
    </row>
    <row r="44" spans="1:6" ht="13.5" thickBot="1">
      <c r="A44" s="60"/>
      <c r="B44" s="60"/>
      <c r="C44" s="50"/>
      <c r="D44" s="62" t="s">
        <v>623</v>
      </c>
      <c r="E44" s="47"/>
      <c r="F44" s="5">
        <v>358000</v>
      </c>
    </row>
    <row r="45" spans="1:6" ht="13.5" thickBot="1">
      <c r="A45" s="60"/>
      <c r="B45" s="60"/>
      <c r="C45" s="57" t="s">
        <v>624</v>
      </c>
      <c r="D45" s="58"/>
      <c r="E45" s="59"/>
      <c r="F45" s="5">
        <f>SUM(F46:F47)</f>
        <v>1500000</v>
      </c>
    </row>
    <row r="46" spans="1:6" ht="13.5" thickBot="1">
      <c r="A46" s="60"/>
      <c r="B46" s="60"/>
      <c r="C46" s="60"/>
      <c r="D46" s="62" t="s">
        <v>625</v>
      </c>
      <c r="E46" s="47"/>
      <c r="F46" s="5">
        <v>1000000</v>
      </c>
    </row>
    <row r="47" spans="1:6" ht="13.5" thickBot="1">
      <c r="A47" s="60"/>
      <c r="B47" s="60"/>
      <c r="C47" s="50"/>
      <c r="D47" s="62" t="s">
        <v>626</v>
      </c>
      <c r="E47" s="47"/>
      <c r="F47" s="5">
        <v>500000</v>
      </c>
    </row>
    <row r="48" spans="1:6" ht="13.5" thickBot="1">
      <c r="A48" s="60"/>
      <c r="B48" s="60"/>
      <c r="C48" s="57" t="s">
        <v>627</v>
      </c>
      <c r="D48" s="58"/>
      <c r="E48" s="59"/>
      <c r="F48" s="5">
        <f>SUM(F49:F52)</f>
        <v>49430000</v>
      </c>
    </row>
    <row r="49" spans="1:6" ht="13.5" thickBot="1">
      <c r="A49" s="60"/>
      <c r="B49" s="60"/>
      <c r="C49" s="60"/>
      <c r="D49" s="62" t="s">
        <v>628</v>
      </c>
      <c r="E49" s="47"/>
      <c r="F49" s="5">
        <v>25000000</v>
      </c>
    </row>
    <row r="50" spans="1:6" ht="13.5" thickBot="1">
      <c r="A50" s="60"/>
      <c r="B50" s="60"/>
      <c r="C50" s="60"/>
      <c r="D50" s="62" t="s">
        <v>629</v>
      </c>
      <c r="E50" s="47"/>
      <c r="F50" s="5">
        <v>1200000</v>
      </c>
    </row>
    <row r="51" spans="1:6" ht="13.5" thickBot="1">
      <c r="A51" s="60"/>
      <c r="B51" s="60"/>
      <c r="C51" s="60"/>
      <c r="D51" s="62" t="s">
        <v>630</v>
      </c>
      <c r="E51" s="47"/>
      <c r="F51" s="5">
        <v>23000000</v>
      </c>
    </row>
    <row r="52" spans="1:6" ht="13.5" thickBot="1">
      <c r="A52" s="60"/>
      <c r="B52" s="60"/>
      <c r="C52" s="50"/>
      <c r="D52" s="62" t="s">
        <v>631</v>
      </c>
      <c r="E52" s="47"/>
      <c r="F52" s="5">
        <v>230000</v>
      </c>
    </row>
    <row r="53" spans="1:6" ht="13.5" thickBot="1">
      <c r="A53" s="60"/>
      <c r="B53" s="60"/>
      <c r="C53" s="57" t="s">
        <v>632</v>
      </c>
      <c r="D53" s="58"/>
      <c r="E53" s="59"/>
      <c r="F53" s="5">
        <f>F54+F58+F63+F70</f>
        <v>299202000</v>
      </c>
    </row>
    <row r="54" spans="1:6" ht="13.5" thickBot="1">
      <c r="A54" s="60"/>
      <c r="B54" s="60"/>
      <c r="C54" s="60"/>
      <c r="D54" s="57" t="s">
        <v>633</v>
      </c>
      <c r="E54" s="59"/>
      <c r="F54" s="5">
        <f>SUM(F55:F57)</f>
        <v>271002000</v>
      </c>
    </row>
    <row r="55" spans="1:6" ht="13.5" thickBot="1">
      <c r="A55" s="60"/>
      <c r="B55" s="60"/>
      <c r="C55" s="60"/>
      <c r="D55" s="60"/>
      <c r="E55" s="2" t="s">
        <v>634</v>
      </c>
      <c r="F55" s="5">
        <v>270000000</v>
      </c>
    </row>
    <row r="56" spans="1:6" ht="13.5" thickBot="1">
      <c r="A56" s="60"/>
      <c r="B56" s="60"/>
      <c r="C56" s="60"/>
      <c r="D56" s="60"/>
      <c r="E56" s="2" t="s">
        <v>635</v>
      </c>
      <c r="F56" s="5">
        <v>1000000</v>
      </c>
    </row>
    <row r="57" spans="1:6" ht="13.5" thickBot="1">
      <c r="A57" s="60"/>
      <c r="B57" s="60"/>
      <c r="C57" s="60"/>
      <c r="D57" s="50"/>
      <c r="E57" s="2" t="s">
        <v>636</v>
      </c>
      <c r="F57" s="5">
        <v>2000</v>
      </c>
    </row>
    <row r="58" spans="1:6" ht="13.5" thickBot="1">
      <c r="A58" s="60"/>
      <c r="B58" s="60"/>
      <c r="C58" s="60"/>
      <c r="D58" s="57" t="s">
        <v>637</v>
      </c>
      <c r="E58" s="59"/>
      <c r="F58" s="5">
        <f>SUM(F59:F62)</f>
        <v>4600000</v>
      </c>
    </row>
    <row r="59" spans="1:6" ht="13.5" thickBot="1">
      <c r="A59" s="60"/>
      <c r="B59" s="60"/>
      <c r="C59" s="60"/>
      <c r="D59" s="60"/>
      <c r="E59" s="2" t="s">
        <v>638</v>
      </c>
      <c r="F59" s="5">
        <v>3000000</v>
      </c>
    </row>
    <row r="60" spans="1:6" ht="13.5" thickBot="1">
      <c r="A60" s="60"/>
      <c r="B60" s="60"/>
      <c r="C60" s="60"/>
      <c r="D60" s="60"/>
      <c r="E60" s="2" t="s">
        <v>639</v>
      </c>
      <c r="F60" s="5">
        <v>200000</v>
      </c>
    </row>
    <row r="61" spans="1:6" ht="13.5" thickBot="1">
      <c r="A61" s="60"/>
      <c r="B61" s="60"/>
      <c r="C61" s="60"/>
      <c r="D61" s="60"/>
      <c r="E61" s="2" t="s">
        <v>640</v>
      </c>
      <c r="F61" s="5">
        <v>900000</v>
      </c>
    </row>
    <row r="62" spans="1:6" ht="13.5" thickBot="1">
      <c r="A62" s="60"/>
      <c r="B62" s="60"/>
      <c r="C62" s="60"/>
      <c r="D62" s="50"/>
      <c r="E62" s="2" t="s">
        <v>641</v>
      </c>
      <c r="F62" s="5">
        <v>500000</v>
      </c>
    </row>
    <row r="63" spans="1:6" ht="13.5" thickBot="1">
      <c r="A63" s="60"/>
      <c r="B63" s="60"/>
      <c r="C63" s="60"/>
      <c r="D63" s="57" t="s">
        <v>642</v>
      </c>
      <c r="E63" s="59"/>
      <c r="F63" s="5">
        <f>SUM(F64:F69)</f>
        <v>23100000</v>
      </c>
    </row>
    <row r="64" spans="1:6" ht="13.5" thickBot="1">
      <c r="A64" s="60"/>
      <c r="B64" s="60"/>
      <c r="C64" s="60"/>
      <c r="D64" s="60"/>
      <c r="E64" s="2" t="s">
        <v>643</v>
      </c>
      <c r="F64" s="5">
        <v>1000000</v>
      </c>
    </row>
    <row r="65" spans="1:6" ht="13.5" thickBot="1">
      <c r="A65" s="60"/>
      <c r="B65" s="60"/>
      <c r="C65" s="60"/>
      <c r="D65" s="60"/>
      <c r="E65" s="2" t="s">
        <v>644</v>
      </c>
      <c r="F65" s="5">
        <v>5000000</v>
      </c>
    </row>
    <row r="66" spans="1:6" ht="13.5" thickBot="1">
      <c r="A66" s="60"/>
      <c r="B66" s="60"/>
      <c r="C66" s="60"/>
      <c r="D66" s="60"/>
      <c r="E66" s="2" t="s">
        <v>645</v>
      </c>
      <c r="F66" s="5">
        <v>6000000</v>
      </c>
    </row>
    <row r="67" spans="1:6" ht="13.5" thickBot="1">
      <c r="A67" s="60"/>
      <c r="B67" s="60"/>
      <c r="C67" s="60"/>
      <c r="D67" s="60"/>
      <c r="E67" s="2" t="s">
        <v>646</v>
      </c>
      <c r="F67" s="5">
        <v>9000000</v>
      </c>
    </row>
    <row r="68" spans="1:6" ht="13.5" thickBot="1">
      <c r="A68" s="60"/>
      <c r="B68" s="60"/>
      <c r="C68" s="60"/>
      <c r="D68" s="60"/>
      <c r="E68" s="2" t="s">
        <v>647</v>
      </c>
      <c r="F68" s="5">
        <v>2000000</v>
      </c>
    </row>
    <row r="69" spans="1:6" ht="13.5" thickBot="1">
      <c r="A69" s="60"/>
      <c r="B69" s="60"/>
      <c r="C69" s="60"/>
      <c r="D69" s="50"/>
      <c r="E69" s="2" t="s">
        <v>648</v>
      </c>
      <c r="F69" s="5">
        <v>100000</v>
      </c>
    </row>
    <row r="70" spans="1:6" ht="13.5" thickBot="1">
      <c r="A70" s="60"/>
      <c r="B70" s="61"/>
      <c r="C70" s="61"/>
      <c r="D70" s="48" t="s">
        <v>649</v>
      </c>
      <c r="E70" s="49"/>
      <c r="F70" s="8">
        <v>500000</v>
      </c>
    </row>
    <row r="71" spans="1:6" ht="13.5" thickBot="1">
      <c r="A71" s="60"/>
      <c r="B71" s="63" t="s">
        <v>650</v>
      </c>
      <c r="C71" s="64"/>
      <c r="D71" s="64"/>
      <c r="E71" s="65"/>
      <c r="F71" s="7">
        <f>F72+F81+F89+F137+F147+F149+F150+F151</f>
        <v>2046296428</v>
      </c>
    </row>
    <row r="72" spans="1:6" ht="13.5" thickBot="1">
      <c r="A72" s="60"/>
      <c r="B72" s="60"/>
      <c r="C72" s="57" t="s">
        <v>651</v>
      </c>
      <c r="D72" s="58"/>
      <c r="E72" s="59"/>
      <c r="F72" s="5">
        <f>SUM(F73:F80)</f>
        <v>263439409</v>
      </c>
    </row>
    <row r="73" spans="1:6" ht="13.5" thickBot="1">
      <c r="A73" s="60"/>
      <c r="B73" s="60"/>
      <c r="C73" s="60"/>
      <c r="D73" s="62" t="s">
        <v>652</v>
      </c>
      <c r="E73" s="47"/>
      <c r="F73" s="5">
        <v>40000000</v>
      </c>
    </row>
    <row r="74" spans="1:6" ht="13.5" thickBot="1">
      <c r="A74" s="60"/>
      <c r="B74" s="60"/>
      <c r="C74" s="60"/>
      <c r="D74" s="62" t="s">
        <v>653</v>
      </c>
      <c r="E74" s="47"/>
      <c r="F74" s="5">
        <v>50000000</v>
      </c>
    </row>
    <row r="75" spans="1:6" ht="13.5" thickBot="1">
      <c r="A75" s="60"/>
      <c r="B75" s="60"/>
      <c r="C75" s="60"/>
      <c r="D75" s="62" t="s">
        <v>654</v>
      </c>
      <c r="E75" s="47"/>
      <c r="F75" s="5">
        <v>60000000</v>
      </c>
    </row>
    <row r="76" spans="1:6" ht="13.5" thickBot="1">
      <c r="A76" s="60"/>
      <c r="B76" s="60"/>
      <c r="C76" s="60"/>
      <c r="D76" s="62" t="s">
        <v>655</v>
      </c>
      <c r="E76" s="47"/>
      <c r="F76" s="5">
        <v>50000000</v>
      </c>
    </row>
    <row r="77" spans="1:6" ht="13.5" thickBot="1">
      <c r="A77" s="60"/>
      <c r="B77" s="60"/>
      <c r="C77" s="60"/>
      <c r="D77" s="62" t="s">
        <v>656</v>
      </c>
      <c r="E77" s="47"/>
      <c r="F77" s="5">
        <v>30000000</v>
      </c>
    </row>
    <row r="78" spans="1:6" ht="13.5" thickBot="1">
      <c r="A78" s="60"/>
      <c r="B78" s="60"/>
      <c r="C78" s="60"/>
      <c r="D78" s="62" t="s">
        <v>657</v>
      </c>
      <c r="E78" s="47"/>
      <c r="F78" s="5">
        <v>10000000</v>
      </c>
    </row>
    <row r="79" spans="1:6" ht="13.5" thickBot="1">
      <c r="A79" s="60"/>
      <c r="B79" s="60"/>
      <c r="C79" s="60"/>
      <c r="D79" s="62" t="s">
        <v>658</v>
      </c>
      <c r="E79" s="47"/>
      <c r="F79" s="5">
        <v>10000000</v>
      </c>
    </row>
    <row r="80" spans="1:6" ht="13.5" thickBot="1">
      <c r="A80" s="60"/>
      <c r="B80" s="60"/>
      <c r="C80" s="50"/>
      <c r="D80" s="62" t="s">
        <v>659</v>
      </c>
      <c r="E80" s="47"/>
      <c r="F80" s="5">
        <v>13439409</v>
      </c>
    </row>
    <row r="81" spans="1:6" ht="13.5" thickBot="1">
      <c r="A81" s="60"/>
      <c r="B81" s="60"/>
      <c r="C81" s="57" t="s">
        <v>660</v>
      </c>
      <c r="D81" s="58"/>
      <c r="E81" s="59"/>
      <c r="F81" s="5">
        <f>SUM(F82:F88)</f>
        <v>256022536</v>
      </c>
    </row>
    <row r="82" spans="1:6" ht="13.5" thickBot="1">
      <c r="A82" s="60"/>
      <c r="B82" s="60"/>
      <c r="C82" s="60"/>
      <c r="D82" s="62" t="s">
        <v>661</v>
      </c>
      <c r="E82" s="47"/>
      <c r="F82" s="5">
        <v>50000000</v>
      </c>
    </row>
    <row r="83" spans="1:6" ht="13.5" thickBot="1">
      <c r="A83" s="60"/>
      <c r="B83" s="60"/>
      <c r="C83" s="60"/>
      <c r="D83" s="62" t="s">
        <v>662</v>
      </c>
      <c r="E83" s="47"/>
      <c r="F83" s="5">
        <v>100000000</v>
      </c>
    </row>
    <row r="84" spans="1:6" ht="13.5" thickBot="1">
      <c r="A84" s="60"/>
      <c r="B84" s="60"/>
      <c r="C84" s="60"/>
      <c r="D84" s="62" t="s">
        <v>663</v>
      </c>
      <c r="E84" s="47"/>
      <c r="F84" s="5">
        <v>30000000</v>
      </c>
    </row>
    <row r="85" spans="1:6" ht="13.5" thickBot="1">
      <c r="A85" s="60"/>
      <c r="B85" s="60"/>
      <c r="C85" s="60"/>
      <c r="D85" s="62" t="s">
        <v>664</v>
      </c>
      <c r="E85" s="47"/>
      <c r="F85" s="5">
        <v>50000000</v>
      </c>
    </row>
    <row r="86" spans="1:6" ht="13.5" thickBot="1">
      <c r="A86" s="60"/>
      <c r="B86" s="60"/>
      <c r="C86" s="60"/>
      <c r="D86" s="62" t="s">
        <v>665</v>
      </c>
      <c r="E86" s="47"/>
      <c r="F86" s="5">
        <v>15000000</v>
      </c>
    </row>
    <row r="87" spans="1:6" ht="13.5" thickBot="1">
      <c r="A87" s="60"/>
      <c r="B87" s="60"/>
      <c r="C87" s="60"/>
      <c r="D87" s="62" t="s">
        <v>666</v>
      </c>
      <c r="E87" s="47"/>
      <c r="F87" s="5">
        <v>10022536</v>
      </c>
    </row>
    <row r="88" spans="1:6" ht="13.5" thickBot="1">
      <c r="A88" s="60"/>
      <c r="B88" s="60"/>
      <c r="C88" s="50"/>
      <c r="D88" s="62" t="s">
        <v>667</v>
      </c>
      <c r="E88" s="47"/>
      <c r="F88" s="5">
        <v>1000000</v>
      </c>
    </row>
    <row r="89" spans="1:6" ht="13.5" thickBot="1">
      <c r="A89" s="60"/>
      <c r="B89" s="60"/>
      <c r="C89" s="57" t="s">
        <v>668</v>
      </c>
      <c r="D89" s="58"/>
      <c r="E89" s="59"/>
      <c r="F89" s="5">
        <f>F90+F94+F107+F113+F114+F115+F119+F128</f>
        <v>1467704483</v>
      </c>
    </row>
    <row r="90" spans="1:6" ht="13.5" thickBot="1">
      <c r="A90" s="60"/>
      <c r="B90" s="60"/>
      <c r="C90" s="60"/>
      <c r="D90" s="57" t="s">
        <v>669</v>
      </c>
      <c r="E90" s="59"/>
      <c r="F90" s="5">
        <f>SUM(F91:F93)</f>
        <v>18000000</v>
      </c>
    </row>
    <row r="91" spans="1:6" ht="13.5" thickBot="1">
      <c r="A91" s="60"/>
      <c r="B91" s="60"/>
      <c r="C91" s="60"/>
      <c r="D91" s="60"/>
      <c r="E91" s="2" t="s">
        <v>670</v>
      </c>
      <c r="F91" s="5">
        <v>10000000</v>
      </c>
    </row>
    <row r="92" spans="1:6" ht="13.5" thickBot="1">
      <c r="A92" s="60"/>
      <c r="B92" s="60"/>
      <c r="C92" s="60"/>
      <c r="D92" s="60"/>
      <c r="E92" s="2" t="s">
        <v>671</v>
      </c>
      <c r="F92" s="5">
        <v>5000000</v>
      </c>
    </row>
    <row r="93" spans="1:6" ht="13.5" thickBot="1">
      <c r="A93" s="60"/>
      <c r="B93" s="60"/>
      <c r="C93" s="60"/>
      <c r="D93" s="50"/>
      <c r="E93" s="2" t="s">
        <v>672</v>
      </c>
      <c r="F93" s="5">
        <v>3000000</v>
      </c>
    </row>
    <row r="94" spans="1:6" ht="13.5" thickBot="1">
      <c r="A94" s="60"/>
      <c r="B94" s="60"/>
      <c r="C94" s="60"/>
      <c r="D94" s="57" t="s">
        <v>673</v>
      </c>
      <c r="E94" s="59"/>
      <c r="F94" s="5">
        <f>SUM(F95:F106)</f>
        <v>877731383</v>
      </c>
    </row>
    <row r="95" spans="1:6" ht="13.5" thickBot="1">
      <c r="A95" s="60"/>
      <c r="B95" s="60"/>
      <c r="C95" s="60"/>
      <c r="D95" s="60"/>
      <c r="E95" s="2" t="s">
        <v>674</v>
      </c>
      <c r="F95" s="5">
        <v>50000000</v>
      </c>
    </row>
    <row r="96" spans="1:6" ht="13.5" thickBot="1">
      <c r="A96" s="60"/>
      <c r="B96" s="60"/>
      <c r="C96" s="60"/>
      <c r="D96" s="60"/>
      <c r="E96" s="2" t="s">
        <v>675</v>
      </c>
      <c r="F96" s="5">
        <v>130000000</v>
      </c>
    </row>
    <row r="97" spans="1:6" ht="13.5" thickBot="1">
      <c r="A97" s="60"/>
      <c r="B97" s="60"/>
      <c r="C97" s="60"/>
      <c r="D97" s="60"/>
      <c r="E97" s="2" t="s">
        <v>676</v>
      </c>
      <c r="F97" s="5">
        <v>140000000</v>
      </c>
    </row>
    <row r="98" spans="1:6" ht="13.5" thickBot="1">
      <c r="A98" s="60"/>
      <c r="B98" s="60"/>
      <c r="C98" s="60"/>
      <c r="D98" s="60"/>
      <c r="E98" s="2" t="s">
        <v>677</v>
      </c>
      <c r="F98" s="5">
        <v>150000000</v>
      </c>
    </row>
    <row r="99" spans="1:6" ht="13.5" thickBot="1">
      <c r="A99" s="60"/>
      <c r="B99" s="60"/>
      <c r="C99" s="60"/>
      <c r="D99" s="60"/>
      <c r="E99" s="2" t="s">
        <v>678</v>
      </c>
      <c r="F99" s="5">
        <v>100000000</v>
      </c>
    </row>
    <row r="100" spans="1:6" ht="13.5" thickBot="1">
      <c r="A100" s="60"/>
      <c r="B100" s="60"/>
      <c r="C100" s="60"/>
      <c r="D100" s="60"/>
      <c r="E100" s="2" t="s">
        <v>679</v>
      </c>
      <c r="F100" s="5">
        <v>50000000</v>
      </c>
    </row>
    <row r="101" spans="1:6" ht="13.5" thickBot="1">
      <c r="A101" s="60"/>
      <c r="B101" s="60"/>
      <c r="C101" s="60"/>
      <c r="D101" s="60"/>
      <c r="E101" s="2" t="s">
        <v>680</v>
      </c>
      <c r="F101" s="5">
        <v>50000000</v>
      </c>
    </row>
    <row r="102" spans="1:6" ht="13.5" thickBot="1">
      <c r="A102" s="60"/>
      <c r="B102" s="60"/>
      <c r="C102" s="60"/>
      <c r="D102" s="60"/>
      <c r="E102" s="2" t="s">
        <v>681</v>
      </c>
      <c r="F102" s="5">
        <v>30000000</v>
      </c>
    </row>
    <row r="103" spans="1:6" ht="13.5" thickBot="1">
      <c r="A103" s="60"/>
      <c r="B103" s="60"/>
      <c r="C103" s="60"/>
      <c r="D103" s="60"/>
      <c r="E103" s="2" t="s">
        <v>682</v>
      </c>
      <c r="F103" s="5">
        <v>80000000</v>
      </c>
    </row>
    <row r="104" spans="1:6" ht="13.5" thickBot="1">
      <c r="A104" s="60"/>
      <c r="B104" s="60"/>
      <c r="C104" s="60"/>
      <c r="D104" s="60"/>
      <c r="E104" s="2" t="s">
        <v>683</v>
      </c>
      <c r="F104" s="5">
        <v>1000000</v>
      </c>
    </row>
    <row r="105" spans="1:6" ht="13.5" thickBot="1">
      <c r="A105" s="60"/>
      <c r="B105" s="60"/>
      <c r="C105" s="60"/>
      <c r="D105" s="60"/>
      <c r="E105" s="2" t="s">
        <v>684</v>
      </c>
      <c r="F105" s="5">
        <v>3000000</v>
      </c>
    </row>
    <row r="106" spans="1:6" ht="13.5" thickBot="1">
      <c r="A106" s="60"/>
      <c r="B106" s="60"/>
      <c r="C106" s="60"/>
      <c r="D106" s="50"/>
      <c r="E106" s="2" t="s">
        <v>685</v>
      </c>
      <c r="F106" s="5">
        <v>93731383</v>
      </c>
    </row>
    <row r="107" spans="1:6" ht="13.5" thickBot="1">
      <c r="A107" s="60"/>
      <c r="B107" s="60"/>
      <c r="C107" s="60"/>
      <c r="D107" s="57" t="s">
        <v>686</v>
      </c>
      <c r="E107" s="59"/>
      <c r="F107" s="5">
        <f>SUM(F108:F112)</f>
        <v>249000000</v>
      </c>
    </row>
    <row r="108" spans="1:6" ht="13.5" thickBot="1">
      <c r="A108" s="60"/>
      <c r="B108" s="60"/>
      <c r="C108" s="60"/>
      <c r="D108" s="60"/>
      <c r="E108" s="2" t="s">
        <v>687</v>
      </c>
      <c r="F108" s="5">
        <v>30000000</v>
      </c>
    </row>
    <row r="109" spans="1:6" ht="13.5" thickBot="1">
      <c r="A109" s="60"/>
      <c r="B109" s="60"/>
      <c r="C109" s="60"/>
      <c r="D109" s="60"/>
      <c r="E109" s="2" t="s">
        <v>688</v>
      </c>
      <c r="F109" s="5">
        <v>35000000</v>
      </c>
    </row>
    <row r="110" spans="1:6" ht="13.5" thickBot="1">
      <c r="A110" s="60"/>
      <c r="B110" s="60"/>
      <c r="C110" s="60"/>
      <c r="D110" s="60"/>
      <c r="E110" s="2" t="s">
        <v>689</v>
      </c>
      <c r="F110" s="5">
        <v>63000000</v>
      </c>
    </row>
    <row r="111" spans="1:6" ht="13.5" thickBot="1">
      <c r="A111" s="60"/>
      <c r="B111" s="60"/>
      <c r="C111" s="60"/>
      <c r="D111" s="60"/>
      <c r="E111" s="2" t="s">
        <v>690</v>
      </c>
      <c r="F111" s="5">
        <v>120000000</v>
      </c>
    </row>
    <row r="112" spans="1:6" ht="13.5" thickBot="1">
      <c r="A112" s="60"/>
      <c r="B112" s="60"/>
      <c r="C112" s="60"/>
      <c r="D112" s="50"/>
      <c r="E112" s="2" t="s">
        <v>691</v>
      </c>
      <c r="F112" s="5">
        <v>1000000</v>
      </c>
    </row>
    <row r="113" spans="1:6" ht="13.5" thickBot="1">
      <c r="A113" s="60"/>
      <c r="B113" s="60"/>
      <c r="C113" s="60"/>
      <c r="D113" s="62" t="s">
        <v>692</v>
      </c>
      <c r="E113" s="47"/>
      <c r="F113" s="5">
        <v>32000000</v>
      </c>
    </row>
    <row r="114" spans="1:6" ht="13.5" thickBot="1">
      <c r="A114" s="60"/>
      <c r="B114" s="60"/>
      <c r="C114" s="60"/>
      <c r="D114" s="62" t="s">
        <v>693</v>
      </c>
      <c r="E114" s="47"/>
      <c r="F114" s="5">
        <v>1000000</v>
      </c>
    </row>
    <row r="115" spans="1:6" ht="13.5" thickBot="1">
      <c r="A115" s="60"/>
      <c r="B115" s="60"/>
      <c r="C115" s="60"/>
      <c r="D115" s="57" t="s">
        <v>694</v>
      </c>
      <c r="E115" s="59"/>
      <c r="F115" s="5">
        <f>SUM(F116:F118)</f>
        <v>393000</v>
      </c>
    </row>
    <row r="116" spans="1:6" ht="13.5" thickBot="1">
      <c r="A116" s="60"/>
      <c r="B116" s="60"/>
      <c r="C116" s="60"/>
      <c r="D116" s="60"/>
      <c r="E116" s="2" t="s">
        <v>695</v>
      </c>
      <c r="F116" s="5">
        <v>23000</v>
      </c>
    </row>
    <row r="117" spans="1:6" ht="13.5" thickBot="1">
      <c r="A117" s="60"/>
      <c r="B117" s="60"/>
      <c r="C117" s="60"/>
      <c r="D117" s="60"/>
      <c r="E117" s="2" t="s">
        <v>696</v>
      </c>
      <c r="F117" s="5">
        <v>360000</v>
      </c>
    </row>
    <row r="118" spans="1:6" ht="13.5" thickBot="1">
      <c r="A118" s="60"/>
      <c r="B118" s="60"/>
      <c r="C118" s="60"/>
      <c r="D118" s="50"/>
      <c r="E118" s="2" t="s">
        <v>697</v>
      </c>
      <c r="F118" s="5">
        <v>10000</v>
      </c>
    </row>
    <row r="119" spans="1:6" ht="13.5" thickBot="1">
      <c r="A119" s="60"/>
      <c r="B119" s="60"/>
      <c r="C119" s="60"/>
      <c r="D119" s="57" t="s">
        <v>698</v>
      </c>
      <c r="E119" s="59"/>
      <c r="F119" s="5">
        <f>SUM(F120:F127)</f>
        <v>156820000</v>
      </c>
    </row>
    <row r="120" spans="1:6" ht="13.5" thickBot="1">
      <c r="A120" s="60"/>
      <c r="B120" s="60"/>
      <c r="C120" s="60"/>
      <c r="D120" s="60"/>
      <c r="E120" s="2" t="s">
        <v>699</v>
      </c>
      <c r="F120" s="5">
        <v>36000000</v>
      </c>
    </row>
    <row r="121" spans="1:6" ht="13.5" thickBot="1">
      <c r="A121" s="60"/>
      <c r="B121" s="60"/>
      <c r="C121" s="60"/>
      <c r="D121" s="60"/>
      <c r="E121" s="2" t="s">
        <v>700</v>
      </c>
      <c r="F121" s="5">
        <v>25000000</v>
      </c>
    </row>
    <row r="122" spans="1:6" ht="13.5" thickBot="1">
      <c r="A122" s="60"/>
      <c r="B122" s="60"/>
      <c r="C122" s="60"/>
      <c r="D122" s="60"/>
      <c r="E122" s="2" t="s">
        <v>701</v>
      </c>
      <c r="F122" s="5">
        <v>23000000</v>
      </c>
    </row>
    <row r="123" spans="1:6" ht="13.5" thickBot="1">
      <c r="A123" s="60"/>
      <c r="B123" s="60"/>
      <c r="C123" s="60"/>
      <c r="D123" s="60"/>
      <c r="E123" s="2" t="s">
        <v>702</v>
      </c>
      <c r="F123" s="5">
        <v>2500000</v>
      </c>
    </row>
    <row r="124" spans="1:6" ht="13.5" thickBot="1">
      <c r="A124" s="60"/>
      <c r="B124" s="60"/>
      <c r="C124" s="60"/>
      <c r="D124" s="60"/>
      <c r="E124" s="2" t="s">
        <v>703</v>
      </c>
      <c r="F124" s="5">
        <v>200000</v>
      </c>
    </row>
    <row r="125" spans="1:6" ht="13.5" thickBot="1">
      <c r="A125" s="60"/>
      <c r="B125" s="60"/>
      <c r="C125" s="60"/>
      <c r="D125" s="60"/>
      <c r="E125" s="2" t="s">
        <v>704</v>
      </c>
      <c r="F125" s="5">
        <v>10000000</v>
      </c>
    </row>
    <row r="126" spans="1:6" ht="13.5" thickBot="1">
      <c r="A126" s="60"/>
      <c r="B126" s="60"/>
      <c r="C126" s="60"/>
      <c r="D126" s="60"/>
      <c r="E126" s="2" t="s">
        <v>705</v>
      </c>
      <c r="F126" s="5">
        <v>60000000</v>
      </c>
    </row>
    <row r="127" spans="1:6" ht="13.5" thickBot="1">
      <c r="A127" s="60"/>
      <c r="B127" s="60"/>
      <c r="C127" s="60"/>
      <c r="D127" s="50"/>
      <c r="E127" s="2" t="s">
        <v>706</v>
      </c>
      <c r="F127" s="5">
        <v>120000</v>
      </c>
    </row>
    <row r="128" spans="1:6" ht="13.5" thickBot="1">
      <c r="A128" s="60"/>
      <c r="B128" s="60"/>
      <c r="C128" s="60"/>
      <c r="D128" s="57" t="s">
        <v>707</v>
      </c>
      <c r="E128" s="59"/>
      <c r="F128" s="5">
        <f>SUM(F129:F136)</f>
        <v>132760100</v>
      </c>
    </row>
    <row r="129" spans="1:6" ht="13.5" thickBot="1">
      <c r="A129" s="60"/>
      <c r="B129" s="60"/>
      <c r="C129" s="60"/>
      <c r="D129" s="60"/>
      <c r="E129" s="2" t="s">
        <v>708</v>
      </c>
      <c r="F129" s="5">
        <v>50000000</v>
      </c>
    </row>
    <row r="130" spans="1:6" ht="13.5" thickBot="1">
      <c r="A130" s="60"/>
      <c r="B130" s="60"/>
      <c r="C130" s="60"/>
      <c r="D130" s="60"/>
      <c r="E130" s="2" t="s">
        <v>709</v>
      </c>
      <c r="F130" s="5">
        <v>23000000</v>
      </c>
    </row>
    <row r="131" spans="1:6" ht="13.5" thickBot="1">
      <c r="A131" s="60"/>
      <c r="B131" s="60"/>
      <c r="C131" s="60"/>
      <c r="D131" s="60"/>
      <c r="E131" s="2" t="s">
        <v>710</v>
      </c>
      <c r="F131" s="5">
        <v>100</v>
      </c>
    </row>
    <row r="132" spans="1:6" ht="13.5" thickBot="1">
      <c r="A132" s="60"/>
      <c r="B132" s="60"/>
      <c r="C132" s="60"/>
      <c r="D132" s="60"/>
      <c r="E132" s="2" t="s">
        <v>711</v>
      </c>
      <c r="F132" s="5">
        <v>23000000</v>
      </c>
    </row>
    <row r="133" spans="1:6" ht="13.5" thickBot="1">
      <c r="A133" s="60"/>
      <c r="B133" s="60"/>
      <c r="C133" s="60"/>
      <c r="D133" s="60"/>
      <c r="E133" s="2" t="s">
        <v>712</v>
      </c>
      <c r="F133" s="5">
        <v>200000</v>
      </c>
    </row>
    <row r="134" spans="1:6" ht="13.5" thickBot="1">
      <c r="A134" s="60"/>
      <c r="B134" s="60"/>
      <c r="C134" s="60"/>
      <c r="D134" s="60"/>
      <c r="E134" s="2" t="s">
        <v>713</v>
      </c>
      <c r="F134" s="5">
        <v>36000000</v>
      </c>
    </row>
    <row r="135" spans="1:6" ht="13.5" thickBot="1">
      <c r="A135" s="60"/>
      <c r="B135" s="60"/>
      <c r="C135" s="60"/>
      <c r="D135" s="60"/>
      <c r="E135" s="2" t="s">
        <v>714</v>
      </c>
      <c r="F135" s="5">
        <v>360000</v>
      </c>
    </row>
    <row r="136" spans="1:6" ht="13.5" thickBot="1">
      <c r="A136" s="60"/>
      <c r="B136" s="60"/>
      <c r="C136" s="50"/>
      <c r="D136" s="50"/>
      <c r="E136" s="2" t="s">
        <v>715</v>
      </c>
      <c r="F136" s="5">
        <v>200000</v>
      </c>
    </row>
    <row r="137" spans="1:6" ht="13.5" thickBot="1">
      <c r="A137" s="60"/>
      <c r="B137" s="60"/>
      <c r="C137" s="57" t="s">
        <v>716</v>
      </c>
      <c r="D137" s="58"/>
      <c r="E137" s="59"/>
      <c r="F137" s="5">
        <f>F138+F142+F146</f>
        <v>24970000</v>
      </c>
    </row>
    <row r="138" spans="1:6" ht="13.5" thickBot="1">
      <c r="A138" s="60"/>
      <c r="B138" s="60"/>
      <c r="C138" s="60"/>
      <c r="D138" s="57" t="s">
        <v>717</v>
      </c>
      <c r="E138" s="59"/>
      <c r="F138" s="5">
        <f>SUM(F139:F141)</f>
        <v>24000000</v>
      </c>
    </row>
    <row r="139" spans="1:6" ht="13.5" thickBot="1">
      <c r="A139" s="60"/>
      <c r="B139" s="60"/>
      <c r="C139" s="60"/>
      <c r="D139" s="60"/>
      <c r="E139" s="2" t="s">
        <v>718</v>
      </c>
      <c r="F139" s="5">
        <v>1000000</v>
      </c>
    </row>
    <row r="140" spans="1:6" ht="13.5" thickBot="1">
      <c r="A140" s="60"/>
      <c r="B140" s="60"/>
      <c r="C140" s="60"/>
      <c r="D140" s="60"/>
      <c r="E140" s="2" t="s">
        <v>719</v>
      </c>
      <c r="F140" s="5">
        <v>20000000</v>
      </c>
    </row>
    <row r="141" spans="1:6" ht="13.5" thickBot="1">
      <c r="A141" s="60"/>
      <c r="B141" s="60"/>
      <c r="C141" s="60"/>
      <c r="D141" s="50"/>
      <c r="E141" s="2" t="s">
        <v>720</v>
      </c>
      <c r="F141" s="5">
        <v>3000000</v>
      </c>
    </row>
    <row r="142" spans="1:6" ht="13.5" thickBot="1">
      <c r="A142" s="60"/>
      <c r="B142" s="60"/>
      <c r="C142" s="60"/>
      <c r="D142" s="57" t="s">
        <v>721</v>
      </c>
      <c r="E142" s="59"/>
      <c r="F142" s="5">
        <f>SUM(F143:F145)</f>
        <v>670000</v>
      </c>
    </row>
    <row r="143" spans="1:6" ht="13.5" thickBot="1">
      <c r="A143" s="60"/>
      <c r="B143" s="60"/>
      <c r="C143" s="60"/>
      <c r="D143" s="60"/>
      <c r="E143" s="2" t="s">
        <v>722</v>
      </c>
      <c r="F143" s="5">
        <v>20000</v>
      </c>
    </row>
    <row r="144" spans="1:6" ht="13.5" thickBot="1">
      <c r="A144" s="60"/>
      <c r="B144" s="60"/>
      <c r="C144" s="60"/>
      <c r="D144" s="60"/>
      <c r="E144" s="2" t="s">
        <v>723</v>
      </c>
      <c r="F144" s="5">
        <v>600000</v>
      </c>
    </row>
    <row r="145" spans="1:6" ht="13.5" thickBot="1">
      <c r="A145" s="60"/>
      <c r="B145" s="60"/>
      <c r="C145" s="60"/>
      <c r="D145" s="50"/>
      <c r="E145" s="2" t="s">
        <v>724</v>
      </c>
      <c r="F145" s="5">
        <v>50000</v>
      </c>
    </row>
    <row r="146" spans="1:6" ht="13.5" thickBot="1">
      <c r="A146" s="60"/>
      <c r="B146" s="60"/>
      <c r="C146" s="50"/>
      <c r="D146" s="62" t="s">
        <v>725</v>
      </c>
      <c r="E146" s="47"/>
      <c r="F146" s="5">
        <v>300000</v>
      </c>
    </row>
    <row r="147" spans="1:6" ht="13.5" thickBot="1">
      <c r="A147" s="60"/>
      <c r="B147" s="60"/>
      <c r="C147" s="57" t="s">
        <v>726</v>
      </c>
      <c r="D147" s="58"/>
      <c r="E147" s="59"/>
      <c r="F147" s="5">
        <f>F148</f>
        <v>900000</v>
      </c>
    </row>
    <row r="148" spans="1:6" ht="13.5" thickBot="1">
      <c r="A148" s="60"/>
      <c r="B148" s="60"/>
      <c r="C148" s="1"/>
      <c r="D148" s="62" t="s">
        <v>727</v>
      </c>
      <c r="E148" s="47"/>
      <c r="F148" s="5">
        <v>900000</v>
      </c>
    </row>
    <row r="149" spans="1:6" ht="13.5" thickBot="1">
      <c r="A149" s="60"/>
      <c r="B149" s="60"/>
      <c r="C149" s="62" t="s">
        <v>728</v>
      </c>
      <c r="D149" s="66"/>
      <c r="E149" s="47"/>
      <c r="F149" s="5">
        <v>5900000</v>
      </c>
    </row>
    <row r="150" spans="1:6" ht="13.5" thickBot="1">
      <c r="A150" s="60"/>
      <c r="B150" s="60"/>
      <c r="C150" s="62" t="s">
        <v>729</v>
      </c>
      <c r="D150" s="66"/>
      <c r="E150" s="47"/>
      <c r="F150" s="5">
        <v>360000</v>
      </c>
    </row>
    <row r="151" spans="1:6" ht="13.5" thickBot="1">
      <c r="A151" s="60"/>
      <c r="B151" s="61"/>
      <c r="C151" s="48" t="s">
        <v>730</v>
      </c>
      <c r="D151" s="67"/>
      <c r="E151" s="49"/>
      <c r="F151" s="8">
        <v>27000000</v>
      </c>
    </row>
    <row r="152" spans="1:6" ht="13.5" thickBot="1">
      <c r="A152" s="60"/>
      <c r="B152" s="63" t="s">
        <v>733</v>
      </c>
      <c r="C152" s="64"/>
      <c r="D152" s="64"/>
      <c r="E152" s="65"/>
      <c r="F152" s="7">
        <f>F153+F157+F161+F166+F171+F174</f>
        <v>175068262</v>
      </c>
    </row>
    <row r="153" spans="1:6" ht="13.5" thickBot="1">
      <c r="A153" s="60"/>
      <c r="B153" s="60"/>
      <c r="C153" s="57" t="s">
        <v>734</v>
      </c>
      <c r="D153" s="58"/>
      <c r="E153" s="59"/>
      <c r="F153" s="5">
        <f>SUM(F154:F156)</f>
        <v>69954312</v>
      </c>
    </row>
    <row r="154" spans="1:6" ht="13.5" thickBot="1">
      <c r="A154" s="60"/>
      <c r="B154" s="60"/>
      <c r="C154" s="60"/>
      <c r="D154" s="62" t="s">
        <v>735</v>
      </c>
      <c r="E154" s="47"/>
      <c r="F154" s="5">
        <v>69000000</v>
      </c>
    </row>
    <row r="155" spans="1:6" ht="13.5" thickBot="1">
      <c r="A155" s="60"/>
      <c r="B155" s="60"/>
      <c r="C155" s="60"/>
      <c r="D155" s="62" t="s">
        <v>736</v>
      </c>
      <c r="E155" s="47"/>
      <c r="F155" s="5">
        <v>950000</v>
      </c>
    </row>
    <row r="156" spans="1:6" ht="13.5" thickBot="1">
      <c r="A156" s="60"/>
      <c r="B156" s="60"/>
      <c r="C156" s="50"/>
      <c r="D156" s="62" t="s">
        <v>737</v>
      </c>
      <c r="E156" s="47"/>
      <c r="F156" s="5">
        <v>4312</v>
      </c>
    </row>
    <row r="157" spans="1:6" ht="13.5" thickBot="1">
      <c r="A157" s="60"/>
      <c r="B157" s="60"/>
      <c r="C157" s="57" t="s">
        <v>738</v>
      </c>
      <c r="D157" s="58"/>
      <c r="E157" s="59"/>
      <c r="F157" s="5">
        <f>SUM(F158:F160)</f>
        <v>105113805</v>
      </c>
    </row>
    <row r="158" spans="1:6" ht="13.5" thickBot="1">
      <c r="A158" s="60"/>
      <c r="B158" s="60"/>
      <c r="C158" s="60"/>
      <c r="D158" s="62" t="s">
        <v>739</v>
      </c>
      <c r="E158" s="47"/>
      <c r="F158" s="5">
        <v>100000000</v>
      </c>
    </row>
    <row r="159" spans="1:6" ht="13.5" thickBot="1">
      <c r="A159" s="60"/>
      <c r="B159" s="60"/>
      <c r="C159" s="60"/>
      <c r="D159" s="62" t="s">
        <v>740</v>
      </c>
      <c r="E159" s="47"/>
      <c r="F159" s="5">
        <v>5000000</v>
      </c>
    </row>
    <row r="160" spans="1:6" ht="13.5" thickBot="1">
      <c r="A160" s="60"/>
      <c r="B160" s="60"/>
      <c r="C160" s="50"/>
      <c r="D160" s="62" t="s">
        <v>741</v>
      </c>
      <c r="E160" s="47"/>
      <c r="F160" s="5">
        <v>113805</v>
      </c>
    </row>
    <row r="161" spans="1:6" ht="13.5" thickBot="1">
      <c r="A161" s="60"/>
      <c r="B161" s="60"/>
      <c r="C161" s="57" t="s">
        <v>742</v>
      </c>
      <c r="D161" s="58"/>
      <c r="E161" s="59"/>
      <c r="F161" s="5">
        <f>SUM(F162:F165)</f>
        <v>40</v>
      </c>
    </row>
    <row r="162" spans="1:6" ht="13.5" thickBot="1">
      <c r="A162" s="60"/>
      <c r="B162" s="60"/>
      <c r="C162" s="60"/>
      <c r="D162" s="62" t="s">
        <v>743</v>
      </c>
      <c r="E162" s="47"/>
      <c r="F162" s="5">
        <v>10</v>
      </c>
    </row>
    <row r="163" spans="1:6" ht="13.5" thickBot="1">
      <c r="A163" s="60"/>
      <c r="B163" s="60"/>
      <c r="C163" s="60"/>
      <c r="D163" s="62" t="s">
        <v>744</v>
      </c>
      <c r="E163" s="47"/>
      <c r="F163" s="5">
        <v>10</v>
      </c>
    </row>
    <row r="164" spans="1:6" ht="13.5" thickBot="1">
      <c r="A164" s="60"/>
      <c r="B164" s="60"/>
      <c r="C164" s="60"/>
      <c r="D164" s="62" t="s">
        <v>745</v>
      </c>
      <c r="E164" s="47"/>
      <c r="F164" s="5">
        <v>10</v>
      </c>
    </row>
    <row r="165" spans="1:6" ht="13.5" thickBot="1">
      <c r="A165" s="60"/>
      <c r="B165" s="60"/>
      <c r="C165" s="50"/>
      <c r="D165" s="62" t="s">
        <v>746</v>
      </c>
      <c r="E165" s="47"/>
      <c r="F165" s="5">
        <v>10</v>
      </c>
    </row>
    <row r="166" spans="1:6" ht="13.5" thickBot="1">
      <c r="A166" s="60"/>
      <c r="B166" s="60"/>
      <c r="C166" s="57" t="s">
        <v>747</v>
      </c>
      <c r="D166" s="58"/>
      <c r="E166" s="59"/>
      <c r="F166" s="5">
        <f>SUM(F167:F170)</f>
        <v>35</v>
      </c>
    </row>
    <row r="167" spans="1:6" ht="13.5" thickBot="1">
      <c r="A167" s="60"/>
      <c r="B167" s="60"/>
      <c r="C167" s="60"/>
      <c r="D167" s="62" t="s">
        <v>748</v>
      </c>
      <c r="E167" s="47"/>
      <c r="F167" s="5">
        <v>5</v>
      </c>
    </row>
    <row r="168" spans="1:6" ht="13.5" thickBot="1">
      <c r="A168" s="60"/>
      <c r="B168" s="60"/>
      <c r="C168" s="60"/>
      <c r="D168" s="62" t="s">
        <v>749</v>
      </c>
      <c r="E168" s="47"/>
      <c r="F168" s="5">
        <v>10</v>
      </c>
    </row>
    <row r="169" spans="1:6" ht="13.5" thickBot="1">
      <c r="A169" s="60"/>
      <c r="B169" s="60"/>
      <c r="C169" s="60"/>
      <c r="D169" s="62" t="s">
        <v>750</v>
      </c>
      <c r="E169" s="47"/>
      <c r="F169" s="5">
        <v>10</v>
      </c>
    </row>
    <row r="170" spans="1:6" ht="13.5" thickBot="1">
      <c r="A170" s="60"/>
      <c r="B170" s="60"/>
      <c r="C170" s="50"/>
      <c r="D170" s="62" t="s">
        <v>751</v>
      </c>
      <c r="E170" s="47"/>
      <c r="F170" s="5">
        <v>10</v>
      </c>
    </row>
    <row r="171" spans="1:6" ht="13.5" thickBot="1">
      <c r="A171" s="60"/>
      <c r="B171" s="60"/>
      <c r="C171" s="57" t="s">
        <v>752</v>
      </c>
      <c r="D171" s="58"/>
      <c r="E171" s="59"/>
      <c r="F171" s="5">
        <f>SUM(F172:F173)</f>
        <v>20</v>
      </c>
    </row>
    <row r="172" spans="1:6" ht="13.5" thickBot="1">
      <c r="A172" s="60"/>
      <c r="B172" s="60"/>
      <c r="C172" s="60"/>
      <c r="D172" s="62" t="s">
        <v>753</v>
      </c>
      <c r="E172" s="47"/>
      <c r="F172" s="5">
        <v>10</v>
      </c>
    </row>
    <row r="173" spans="1:6" ht="13.5" thickBot="1">
      <c r="A173" s="60"/>
      <c r="B173" s="60"/>
      <c r="C173" s="50"/>
      <c r="D173" s="62" t="s">
        <v>754</v>
      </c>
      <c r="E173" s="47"/>
      <c r="F173" s="5">
        <v>10</v>
      </c>
    </row>
    <row r="174" spans="1:6" ht="13.5" thickBot="1">
      <c r="A174" s="60"/>
      <c r="B174" s="60"/>
      <c r="C174" s="57" t="s">
        <v>755</v>
      </c>
      <c r="D174" s="58"/>
      <c r="E174" s="59"/>
      <c r="F174" s="5">
        <f>SUM(F175:F179)</f>
        <v>50</v>
      </c>
    </row>
    <row r="175" spans="1:6" ht="13.5" thickBot="1">
      <c r="A175" s="60"/>
      <c r="B175" s="60"/>
      <c r="C175" s="60"/>
      <c r="D175" s="62" t="s">
        <v>756</v>
      </c>
      <c r="E175" s="47"/>
      <c r="F175" s="5">
        <v>10</v>
      </c>
    </row>
    <row r="176" spans="1:6" ht="13.5" thickBot="1">
      <c r="A176" s="60"/>
      <c r="B176" s="60"/>
      <c r="C176" s="60"/>
      <c r="D176" s="62" t="s">
        <v>757</v>
      </c>
      <c r="E176" s="47"/>
      <c r="F176" s="5">
        <v>10</v>
      </c>
    </row>
    <row r="177" spans="1:6" ht="13.5" thickBot="1">
      <c r="A177" s="60"/>
      <c r="B177" s="60"/>
      <c r="C177" s="60"/>
      <c r="D177" s="62" t="s">
        <v>758</v>
      </c>
      <c r="E177" s="47"/>
      <c r="F177" s="5">
        <v>10</v>
      </c>
    </row>
    <row r="178" spans="1:6" ht="13.5" thickBot="1">
      <c r="A178" s="60"/>
      <c r="B178" s="60"/>
      <c r="C178" s="60"/>
      <c r="D178" s="62" t="s">
        <v>759</v>
      </c>
      <c r="E178" s="47"/>
      <c r="F178" s="5">
        <v>10</v>
      </c>
    </row>
    <row r="179" spans="1:6" ht="13.5" thickBot="1">
      <c r="A179" s="60"/>
      <c r="B179" s="61"/>
      <c r="C179" s="61"/>
      <c r="D179" s="48" t="s">
        <v>760</v>
      </c>
      <c r="E179" s="49"/>
      <c r="F179" s="8">
        <v>10</v>
      </c>
    </row>
    <row r="180" spans="1:6" ht="13.5" thickBot="1">
      <c r="A180" s="60"/>
      <c r="B180" s="63" t="s">
        <v>376</v>
      </c>
      <c r="C180" s="64"/>
      <c r="D180" s="64"/>
      <c r="E180" s="65"/>
      <c r="F180" s="7">
        <f>F181+F182+F183+F194+F195+F200+F209+F218+F223+F224</f>
        <v>671321013</v>
      </c>
    </row>
    <row r="181" spans="1:6" ht="13.5" thickBot="1">
      <c r="A181" s="60"/>
      <c r="B181" s="60"/>
      <c r="C181" s="62" t="s">
        <v>761</v>
      </c>
      <c r="D181" s="66"/>
      <c r="E181" s="47"/>
      <c r="F181" s="5">
        <v>0</v>
      </c>
    </row>
    <row r="182" spans="1:6" ht="13.5" thickBot="1">
      <c r="A182" s="60"/>
      <c r="B182" s="60"/>
      <c r="C182" s="62" t="s">
        <v>762</v>
      </c>
      <c r="D182" s="66"/>
      <c r="E182" s="47"/>
      <c r="F182" s="5">
        <v>300304773</v>
      </c>
    </row>
    <row r="183" spans="1:6" ht="13.5" thickBot="1">
      <c r="A183" s="60"/>
      <c r="B183" s="60"/>
      <c r="C183" s="57" t="s">
        <v>763</v>
      </c>
      <c r="D183" s="58"/>
      <c r="E183" s="59"/>
      <c r="F183" s="5">
        <f>F184+F185+F188+F189</f>
        <v>368869</v>
      </c>
    </row>
    <row r="184" spans="1:6" ht="13.5" thickBot="1">
      <c r="A184" s="60"/>
      <c r="B184" s="60"/>
      <c r="C184" s="60"/>
      <c r="D184" s="62" t="s">
        <v>764</v>
      </c>
      <c r="E184" s="47"/>
      <c r="F184" s="5">
        <v>300000</v>
      </c>
    </row>
    <row r="185" spans="1:6" ht="13.5" thickBot="1">
      <c r="A185" s="60"/>
      <c r="B185" s="60"/>
      <c r="C185" s="60"/>
      <c r="D185" s="57" t="s">
        <v>765</v>
      </c>
      <c r="E185" s="59"/>
      <c r="F185" s="5">
        <f>SUM(F186:F187)</f>
        <v>63481</v>
      </c>
    </row>
    <row r="186" spans="1:6" ht="13.5" thickBot="1">
      <c r="A186" s="60"/>
      <c r="B186" s="60"/>
      <c r="C186" s="60"/>
      <c r="D186" s="60"/>
      <c r="E186" s="2" t="s">
        <v>766</v>
      </c>
      <c r="F186" s="5">
        <v>30000</v>
      </c>
    </row>
    <row r="187" spans="1:6" ht="13.5" thickBot="1">
      <c r="A187" s="60"/>
      <c r="B187" s="60"/>
      <c r="C187" s="60"/>
      <c r="D187" s="50"/>
      <c r="E187" s="2" t="s">
        <v>767</v>
      </c>
      <c r="F187" s="5">
        <v>33481</v>
      </c>
    </row>
    <row r="188" spans="1:6" ht="13.5" thickBot="1">
      <c r="A188" s="60"/>
      <c r="B188" s="60"/>
      <c r="C188" s="60"/>
      <c r="D188" s="62" t="s">
        <v>768</v>
      </c>
      <c r="E188" s="47"/>
      <c r="F188" s="5">
        <v>3696</v>
      </c>
    </row>
    <row r="189" spans="1:6" ht="13.5" thickBot="1">
      <c r="A189" s="60"/>
      <c r="B189" s="60"/>
      <c r="C189" s="60"/>
      <c r="D189" s="57" t="s">
        <v>769</v>
      </c>
      <c r="E189" s="59"/>
      <c r="F189" s="5">
        <f>SUM(F190:F193)</f>
        <v>1692</v>
      </c>
    </row>
    <row r="190" spans="1:6" ht="13.5" thickBot="1">
      <c r="A190" s="60"/>
      <c r="B190" s="60"/>
      <c r="C190" s="60"/>
      <c r="D190" s="60"/>
      <c r="E190" s="2" t="s">
        <v>771</v>
      </c>
      <c r="F190" s="5">
        <v>423</v>
      </c>
    </row>
    <row r="191" spans="1:6" ht="13.5" thickBot="1">
      <c r="A191" s="60"/>
      <c r="B191" s="60"/>
      <c r="C191" s="60"/>
      <c r="D191" s="60"/>
      <c r="E191" s="2" t="s">
        <v>772</v>
      </c>
      <c r="F191" s="5">
        <v>423</v>
      </c>
    </row>
    <row r="192" spans="1:6" ht="13.5" thickBot="1">
      <c r="A192" s="60"/>
      <c r="B192" s="60"/>
      <c r="C192" s="60"/>
      <c r="D192" s="60"/>
      <c r="E192" s="2" t="s">
        <v>773</v>
      </c>
      <c r="F192" s="5">
        <v>423</v>
      </c>
    </row>
    <row r="193" spans="1:6" ht="23.25" thickBot="1">
      <c r="A193" s="60"/>
      <c r="B193" s="60"/>
      <c r="C193" s="50"/>
      <c r="D193" s="50"/>
      <c r="E193" s="2" t="s">
        <v>774</v>
      </c>
      <c r="F193" s="5">
        <v>423</v>
      </c>
    </row>
    <row r="194" spans="1:6" ht="13.5" thickBot="1">
      <c r="A194" s="60"/>
      <c r="B194" s="60"/>
      <c r="C194" s="62" t="s">
        <v>775</v>
      </c>
      <c r="D194" s="66"/>
      <c r="E194" s="47"/>
      <c r="F194" s="5">
        <v>1000000</v>
      </c>
    </row>
    <row r="195" spans="1:6" ht="13.5" thickBot="1">
      <c r="A195" s="60"/>
      <c r="B195" s="60"/>
      <c r="C195" s="57" t="s">
        <v>776</v>
      </c>
      <c r="D195" s="58"/>
      <c r="E195" s="59"/>
      <c r="F195" s="5">
        <f>SUM(F196:F199)</f>
        <v>58386491</v>
      </c>
    </row>
    <row r="196" spans="1:6" ht="13.5" thickBot="1">
      <c r="A196" s="60"/>
      <c r="B196" s="60"/>
      <c r="C196" s="60"/>
      <c r="D196" s="62" t="s">
        <v>777</v>
      </c>
      <c r="E196" s="47"/>
      <c r="F196" s="5">
        <v>20000000</v>
      </c>
    </row>
    <row r="197" spans="1:6" ht="13.5" thickBot="1">
      <c r="A197" s="60"/>
      <c r="B197" s="60"/>
      <c r="C197" s="60"/>
      <c r="D197" s="62" t="s">
        <v>778</v>
      </c>
      <c r="E197" s="47"/>
      <c r="F197" s="5">
        <v>10000000</v>
      </c>
    </row>
    <row r="198" spans="1:6" ht="13.5" thickBot="1">
      <c r="A198" s="60"/>
      <c r="B198" s="60"/>
      <c r="C198" s="60"/>
      <c r="D198" s="62" t="s">
        <v>779</v>
      </c>
      <c r="E198" s="47"/>
      <c r="F198" s="5">
        <v>10000000</v>
      </c>
    </row>
    <row r="199" spans="1:6" ht="13.5" thickBot="1">
      <c r="A199" s="60"/>
      <c r="B199" s="60"/>
      <c r="C199" s="50"/>
      <c r="D199" s="62" t="s">
        <v>780</v>
      </c>
      <c r="E199" s="47"/>
      <c r="F199" s="5">
        <v>18386491</v>
      </c>
    </row>
    <row r="200" spans="1:6" ht="13.5" thickBot="1">
      <c r="A200" s="60"/>
      <c r="B200" s="60"/>
      <c r="C200" s="57" t="s">
        <v>781</v>
      </c>
      <c r="D200" s="58"/>
      <c r="E200" s="59"/>
      <c r="F200" s="5">
        <f>F201+F202+F203+F204</f>
        <v>247755155</v>
      </c>
    </row>
    <row r="201" spans="1:6" ht="13.5" thickBot="1">
      <c r="A201" s="60"/>
      <c r="B201" s="60"/>
      <c r="C201" s="60"/>
      <c r="D201" s="62" t="s">
        <v>782</v>
      </c>
      <c r="E201" s="47"/>
      <c r="F201" s="5">
        <v>200000000</v>
      </c>
    </row>
    <row r="202" spans="1:6" ht="13.5" thickBot="1">
      <c r="A202" s="60"/>
      <c r="B202" s="60"/>
      <c r="C202" s="60"/>
      <c r="D202" s="62" t="s">
        <v>783</v>
      </c>
      <c r="E202" s="47"/>
      <c r="F202" s="5">
        <v>10000000</v>
      </c>
    </row>
    <row r="203" spans="1:6" ht="13.5" thickBot="1">
      <c r="A203" s="60"/>
      <c r="B203" s="60"/>
      <c r="C203" s="60"/>
      <c r="D203" s="62" t="s">
        <v>784</v>
      </c>
      <c r="E203" s="47"/>
      <c r="F203" s="5">
        <v>10000000</v>
      </c>
    </row>
    <row r="204" spans="1:6" ht="13.5" thickBot="1">
      <c r="A204" s="60"/>
      <c r="B204" s="60"/>
      <c r="C204" s="60"/>
      <c r="D204" s="57" t="s">
        <v>785</v>
      </c>
      <c r="E204" s="59"/>
      <c r="F204" s="5">
        <f>SUM(F205:F208)</f>
        <v>27755155</v>
      </c>
    </row>
    <row r="205" spans="1:6" ht="13.5" thickBot="1">
      <c r="A205" s="60"/>
      <c r="B205" s="60"/>
      <c r="C205" s="60"/>
      <c r="D205" s="60"/>
      <c r="E205" s="2" t="s">
        <v>786</v>
      </c>
      <c r="F205" s="5">
        <v>12000000</v>
      </c>
    </row>
    <row r="206" spans="1:6" ht="13.5" thickBot="1">
      <c r="A206" s="60"/>
      <c r="B206" s="60"/>
      <c r="C206" s="60"/>
      <c r="D206" s="60"/>
      <c r="E206" s="2" t="s">
        <v>787</v>
      </c>
      <c r="F206" s="5">
        <v>5000000</v>
      </c>
    </row>
    <row r="207" spans="1:6" ht="13.5" thickBot="1">
      <c r="A207" s="60"/>
      <c r="B207" s="60"/>
      <c r="C207" s="60"/>
      <c r="D207" s="60"/>
      <c r="E207" s="2" t="s">
        <v>788</v>
      </c>
      <c r="F207" s="5">
        <v>10000000</v>
      </c>
    </row>
    <row r="208" spans="1:6" ht="23.25" thickBot="1">
      <c r="A208" s="60"/>
      <c r="B208" s="60"/>
      <c r="C208" s="50"/>
      <c r="D208" s="50"/>
      <c r="E208" s="2" t="s">
        <v>789</v>
      </c>
      <c r="F208" s="5">
        <v>755155</v>
      </c>
    </row>
    <row r="209" spans="1:6" ht="13.5" thickBot="1">
      <c r="A209" s="60"/>
      <c r="B209" s="60"/>
      <c r="C209" s="57" t="s">
        <v>790</v>
      </c>
      <c r="D209" s="58"/>
      <c r="E209" s="59"/>
      <c r="F209" s="5">
        <f>SUM(F210:F217)</f>
        <v>92</v>
      </c>
    </row>
    <row r="210" spans="1:6" ht="13.5" thickBot="1">
      <c r="A210" s="60"/>
      <c r="B210" s="60"/>
      <c r="C210" s="60"/>
      <c r="D210" s="62" t="s">
        <v>791</v>
      </c>
      <c r="E210" s="47"/>
      <c r="F210" s="5">
        <v>0</v>
      </c>
    </row>
    <row r="211" spans="1:6" ht="13.5" thickBot="1">
      <c r="A211" s="60"/>
      <c r="B211" s="60"/>
      <c r="C211" s="60"/>
      <c r="D211" s="62" t="s">
        <v>792</v>
      </c>
      <c r="E211" s="47"/>
      <c r="F211" s="5">
        <v>46</v>
      </c>
    </row>
    <row r="212" spans="1:6" ht="13.5" thickBot="1">
      <c r="A212" s="60"/>
      <c r="B212" s="60"/>
      <c r="C212" s="60"/>
      <c r="D212" s="62" t="s">
        <v>793</v>
      </c>
      <c r="E212" s="47"/>
      <c r="F212" s="5">
        <v>0</v>
      </c>
    </row>
    <row r="213" spans="1:6" ht="13.5" thickBot="1">
      <c r="A213" s="60"/>
      <c r="B213" s="60"/>
      <c r="C213" s="60"/>
      <c r="D213" s="62" t="s">
        <v>794</v>
      </c>
      <c r="E213" s="47"/>
      <c r="F213" s="5">
        <v>0</v>
      </c>
    </row>
    <row r="214" spans="1:6" ht="13.5" thickBot="1">
      <c r="A214" s="60"/>
      <c r="B214" s="60"/>
      <c r="C214" s="60"/>
      <c r="D214" s="62" t="s">
        <v>795</v>
      </c>
      <c r="E214" s="47"/>
      <c r="F214" s="5">
        <v>0</v>
      </c>
    </row>
    <row r="215" spans="1:6" ht="13.5" thickBot="1">
      <c r="A215" s="60"/>
      <c r="B215" s="60"/>
      <c r="C215" s="60"/>
      <c r="D215" s="62" t="s">
        <v>796</v>
      </c>
      <c r="E215" s="47"/>
      <c r="F215" s="5">
        <v>0</v>
      </c>
    </row>
    <row r="216" spans="1:6" ht="13.5" thickBot="1">
      <c r="A216" s="60"/>
      <c r="B216" s="60"/>
      <c r="C216" s="60"/>
      <c r="D216" s="62" t="s">
        <v>797</v>
      </c>
      <c r="E216" s="47"/>
      <c r="F216" s="5">
        <v>46</v>
      </c>
    </row>
    <row r="217" spans="1:6" ht="13.5" thickBot="1">
      <c r="A217" s="60"/>
      <c r="B217" s="60"/>
      <c r="C217" s="50"/>
      <c r="D217" s="62" t="s">
        <v>798</v>
      </c>
      <c r="E217" s="47"/>
      <c r="F217" s="5">
        <v>0</v>
      </c>
    </row>
    <row r="218" spans="1:6" ht="13.5" thickBot="1">
      <c r="A218" s="60"/>
      <c r="B218" s="60"/>
      <c r="C218" s="57" t="s">
        <v>799</v>
      </c>
      <c r="D218" s="58"/>
      <c r="E218" s="59"/>
      <c r="F218" s="5">
        <f>SUM(F219:F222)</f>
        <v>3430950</v>
      </c>
    </row>
    <row r="219" spans="1:6" ht="13.5" thickBot="1">
      <c r="A219" s="60"/>
      <c r="B219" s="60"/>
      <c r="C219" s="60"/>
      <c r="D219" s="62" t="s">
        <v>800</v>
      </c>
      <c r="E219" s="47"/>
      <c r="F219" s="5">
        <v>3000000</v>
      </c>
    </row>
    <row r="220" spans="1:6" ht="13.5" thickBot="1">
      <c r="A220" s="60"/>
      <c r="B220" s="60"/>
      <c r="C220" s="60"/>
      <c r="D220" s="62" t="s">
        <v>801</v>
      </c>
      <c r="E220" s="47"/>
      <c r="F220" s="5">
        <v>430950</v>
      </c>
    </row>
    <row r="221" spans="1:6" ht="13.5" thickBot="1">
      <c r="A221" s="60"/>
      <c r="B221" s="60"/>
      <c r="C221" s="60"/>
      <c r="D221" s="62" t="s">
        <v>802</v>
      </c>
      <c r="E221" s="47"/>
      <c r="F221" s="5">
        <v>0</v>
      </c>
    </row>
    <row r="222" spans="1:6" ht="13.5" thickBot="1">
      <c r="A222" s="60"/>
      <c r="B222" s="60"/>
      <c r="C222" s="50"/>
      <c r="D222" s="62" t="s">
        <v>803</v>
      </c>
      <c r="E222" s="47"/>
      <c r="F222" s="5">
        <v>0</v>
      </c>
    </row>
    <row r="223" spans="1:6" ht="13.5" thickBot="1">
      <c r="A223" s="60"/>
      <c r="B223" s="60"/>
      <c r="C223" s="62" t="s">
        <v>804</v>
      </c>
      <c r="D223" s="66"/>
      <c r="E223" s="47"/>
      <c r="F223" s="5">
        <v>59189453</v>
      </c>
    </row>
    <row r="224" spans="1:6" ht="13.5" thickBot="1">
      <c r="A224" s="60"/>
      <c r="B224" s="61"/>
      <c r="C224" s="48" t="s">
        <v>805</v>
      </c>
      <c r="D224" s="67"/>
      <c r="E224" s="49"/>
      <c r="F224" s="8">
        <v>885230</v>
      </c>
    </row>
    <row r="225" spans="1:6" ht="13.5" thickBot="1">
      <c r="A225" s="60"/>
      <c r="B225" s="63" t="s">
        <v>806</v>
      </c>
      <c r="C225" s="64"/>
      <c r="D225" s="64"/>
      <c r="E225" s="65"/>
      <c r="F225" s="7">
        <f>F226+F229+F232+F241+F250+F254+F256+F260</f>
        <v>561971954</v>
      </c>
    </row>
    <row r="226" spans="1:6" ht="13.5" thickBot="1">
      <c r="A226" s="60"/>
      <c r="B226" s="60"/>
      <c r="C226" s="57" t="s">
        <v>807</v>
      </c>
      <c r="D226" s="58"/>
      <c r="E226" s="59"/>
      <c r="F226" s="5">
        <f>SUM(F227:F228)</f>
        <v>231646569</v>
      </c>
    </row>
    <row r="227" spans="1:6" ht="13.5" thickBot="1">
      <c r="A227" s="60"/>
      <c r="B227" s="60"/>
      <c r="C227" s="60"/>
      <c r="D227" s="62" t="s">
        <v>808</v>
      </c>
      <c r="E227" s="47"/>
      <c r="F227" s="5">
        <v>100000000</v>
      </c>
    </row>
    <row r="228" spans="1:6" ht="13.5" thickBot="1">
      <c r="A228" s="60"/>
      <c r="B228" s="60"/>
      <c r="C228" s="50"/>
      <c r="D228" s="62" t="s">
        <v>809</v>
      </c>
      <c r="E228" s="47"/>
      <c r="F228" s="5">
        <v>131646569</v>
      </c>
    </row>
    <row r="229" spans="1:6" ht="13.5" thickBot="1">
      <c r="A229" s="60"/>
      <c r="B229" s="60"/>
      <c r="C229" s="57" t="s">
        <v>810</v>
      </c>
      <c r="D229" s="58"/>
      <c r="E229" s="59"/>
      <c r="F229" s="5">
        <f>SUM(F230:F231)</f>
        <v>34145852</v>
      </c>
    </row>
    <row r="230" spans="1:6" ht="13.5" thickBot="1">
      <c r="A230" s="60"/>
      <c r="B230" s="60"/>
      <c r="C230" s="60"/>
      <c r="D230" s="62" t="s">
        <v>811</v>
      </c>
      <c r="E230" s="47"/>
      <c r="F230" s="5">
        <v>15000000</v>
      </c>
    </row>
    <row r="231" spans="1:6" ht="13.5" thickBot="1">
      <c r="A231" s="60"/>
      <c r="B231" s="60"/>
      <c r="C231" s="50"/>
      <c r="D231" s="62" t="s">
        <v>812</v>
      </c>
      <c r="E231" s="47"/>
      <c r="F231" s="5">
        <v>19145852</v>
      </c>
    </row>
    <row r="232" spans="1:6" ht="13.5" thickBot="1">
      <c r="A232" s="60"/>
      <c r="B232" s="60"/>
      <c r="C232" s="57" t="s">
        <v>813</v>
      </c>
      <c r="D232" s="58"/>
      <c r="E232" s="59"/>
      <c r="F232" s="5">
        <f>SUM(F233:F240)</f>
        <v>167768690</v>
      </c>
    </row>
    <row r="233" spans="1:6" ht="13.5" thickBot="1">
      <c r="A233" s="60"/>
      <c r="B233" s="60"/>
      <c r="C233" s="60"/>
      <c r="D233" s="62" t="s">
        <v>814</v>
      </c>
      <c r="E233" s="47"/>
      <c r="F233" s="5">
        <v>10000000</v>
      </c>
    </row>
    <row r="234" spans="1:6" ht="13.5" thickBot="1">
      <c r="A234" s="60"/>
      <c r="B234" s="60"/>
      <c r="C234" s="60"/>
      <c r="D234" s="62" t="s">
        <v>815</v>
      </c>
      <c r="E234" s="47"/>
      <c r="F234" s="5">
        <v>80000000</v>
      </c>
    </row>
    <row r="235" spans="1:6" ht="13.5" thickBot="1">
      <c r="A235" s="60"/>
      <c r="B235" s="60"/>
      <c r="C235" s="60"/>
      <c r="D235" s="62" t="s">
        <v>816</v>
      </c>
      <c r="E235" s="47"/>
      <c r="F235" s="5">
        <v>30000000</v>
      </c>
    </row>
    <row r="236" spans="1:6" ht="13.5" thickBot="1">
      <c r="A236" s="60"/>
      <c r="B236" s="60"/>
      <c r="C236" s="60"/>
      <c r="D236" s="62" t="s">
        <v>817</v>
      </c>
      <c r="E236" s="47"/>
      <c r="F236" s="5">
        <v>20000000</v>
      </c>
    </row>
    <row r="237" spans="1:6" ht="13.5" thickBot="1">
      <c r="A237" s="60"/>
      <c r="B237" s="60"/>
      <c r="C237" s="60"/>
      <c r="D237" s="62" t="s">
        <v>818</v>
      </c>
      <c r="E237" s="47"/>
      <c r="F237" s="5">
        <v>15000000</v>
      </c>
    </row>
    <row r="238" spans="1:6" ht="13.5" thickBot="1">
      <c r="A238" s="60"/>
      <c r="B238" s="60"/>
      <c r="C238" s="60"/>
      <c r="D238" s="62" t="s">
        <v>819</v>
      </c>
      <c r="E238" s="47"/>
      <c r="F238" s="5">
        <v>7000000</v>
      </c>
    </row>
    <row r="239" spans="1:6" ht="13.5" thickBot="1">
      <c r="A239" s="60"/>
      <c r="B239" s="60"/>
      <c r="C239" s="60"/>
      <c r="D239" s="62" t="s">
        <v>0</v>
      </c>
      <c r="E239" s="47"/>
      <c r="F239" s="5">
        <v>3000000</v>
      </c>
    </row>
    <row r="240" spans="1:6" ht="13.5" thickBot="1">
      <c r="A240" s="60"/>
      <c r="B240" s="60"/>
      <c r="C240" s="50"/>
      <c r="D240" s="62" t="s">
        <v>1</v>
      </c>
      <c r="E240" s="47"/>
      <c r="F240" s="5">
        <v>2768690</v>
      </c>
    </row>
    <row r="241" spans="1:6" ht="13.5" thickBot="1">
      <c r="A241" s="60"/>
      <c r="B241" s="60"/>
      <c r="C241" s="57" t="s">
        <v>2</v>
      </c>
      <c r="D241" s="58"/>
      <c r="E241" s="59"/>
      <c r="F241" s="5">
        <f>SUM(F242:F249)</f>
        <v>101161341</v>
      </c>
    </row>
    <row r="242" spans="1:6" ht="13.5" thickBot="1">
      <c r="A242" s="60"/>
      <c r="B242" s="60"/>
      <c r="C242" s="60"/>
      <c r="D242" s="62" t="s">
        <v>3</v>
      </c>
      <c r="E242" s="47"/>
      <c r="F242" s="5">
        <v>10000000</v>
      </c>
    </row>
    <row r="243" spans="1:6" ht="13.5" thickBot="1">
      <c r="A243" s="60"/>
      <c r="B243" s="60"/>
      <c r="C243" s="60"/>
      <c r="D243" s="62" t="s">
        <v>4</v>
      </c>
      <c r="E243" s="47"/>
      <c r="F243" s="5">
        <v>15000000</v>
      </c>
    </row>
    <row r="244" spans="1:6" ht="13.5" thickBot="1">
      <c r="A244" s="60"/>
      <c r="B244" s="60"/>
      <c r="C244" s="60"/>
      <c r="D244" s="62" t="s">
        <v>5</v>
      </c>
      <c r="E244" s="47"/>
      <c r="F244" s="5">
        <v>3000000</v>
      </c>
    </row>
    <row r="245" spans="1:6" ht="13.5" thickBot="1">
      <c r="A245" s="60"/>
      <c r="B245" s="60"/>
      <c r="C245" s="60"/>
      <c r="D245" s="62" t="s">
        <v>6</v>
      </c>
      <c r="E245" s="47"/>
      <c r="F245" s="5">
        <v>53000000</v>
      </c>
    </row>
    <row r="246" spans="1:6" ht="13.5" thickBot="1">
      <c r="A246" s="60"/>
      <c r="B246" s="60"/>
      <c r="C246" s="60"/>
      <c r="D246" s="62" t="s">
        <v>7</v>
      </c>
      <c r="E246" s="47"/>
      <c r="F246" s="5">
        <v>10000000</v>
      </c>
    </row>
    <row r="247" spans="1:6" ht="13.5" thickBot="1">
      <c r="A247" s="60"/>
      <c r="B247" s="60"/>
      <c r="C247" s="60"/>
      <c r="D247" s="62" t="s">
        <v>8</v>
      </c>
      <c r="E247" s="47"/>
      <c r="F247" s="5">
        <v>7000000</v>
      </c>
    </row>
    <row r="248" spans="1:6" ht="13.5" thickBot="1">
      <c r="A248" s="60"/>
      <c r="B248" s="60"/>
      <c r="C248" s="60"/>
      <c r="D248" s="62" t="s">
        <v>9</v>
      </c>
      <c r="E248" s="47"/>
      <c r="F248" s="5">
        <v>3000000</v>
      </c>
    </row>
    <row r="249" spans="1:6" ht="13.5" thickBot="1">
      <c r="A249" s="60"/>
      <c r="B249" s="60"/>
      <c r="C249" s="50"/>
      <c r="D249" s="62" t="s">
        <v>10</v>
      </c>
      <c r="E249" s="47"/>
      <c r="F249" s="5">
        <v>161341</v>
      </c>
    </row>
    <row r="250" spans="1:6" ht="13.5" thickBot="1">
      <c r="A250" s="60"/>
      <c r="B250" s="60"/>
      <c r="C250" s="57" t="s">
        <v>11</v>
      </c>
      <c r="D250" s="58"/>
      <c r="E250" s="59"/>
      <c r="F250" s="5">
        <f>SUM(F251:F253)</f>
        <v>118238</v>
      </c>
    </row>
    <row r="251" spans="1:6" ht="13.5" thickBot="1">
      <c r="A251" s="60"/>
      <c r="B251" s="60"/>
      <c r="C251" s="60"/>
      <c r="D251" s="62" t="s">
        <v>12</v>
      </c>
      <c r="E251" s="47"/>
      <c r="F251" s="5">
        <v>50000</v>
      </c>
    </row>
    <row r="252" spans="1:6" ht="13.5" thickBot="1">
      <c r="A252" s="60"/>
      <c r="B252" s="60"/>
      <c r="C252" s="60"/>
      <c r="D252" s="62" t="s">
        <v>13</v>
      </c>
      <c r="E252" s="47"/>
      <c r="F252" s="5">
        <v>18238</v>
      </c>
    </row>
    <row r="253" spans="1:6" ht="13.5" thickBot="1">
      <c r="A253" s="60"/>
      <c r="B253" s="60"/>
      <c r="C253" s="50"/>
      <c r="D253" s="62" t="s">
        <v>14</v>
      </c>
      <c r="E253" s="47"/>
      <c r="F253" s="5">
        <v>50000</v>
      </c>
    </row>
    <row r="254" spans="1:6" ht="13.5" thickBot="1">
      <c r="A254" s="60"/>
      <c r="B254" s="60"/>
      <c r="C254" s="57" t="s">
        <v>15</v>
      </c>
      <c r="D254" s="58"/>
      <c r="E254" s="59"/>
      <c r="F254" s="5">
        <f>SUM(F255)</f>
        <v>1000</v>
      </c>
    </row>
    <row r="255" spans="1:6" ht="13.5" thickBot="1">
      <c r="A255" s="60"/>
      <c r="B255" s="60"/>
      <c r="C255" s="1"/>
      <c r="D255" s="62" t="s">
        <v>16</v>
      </c>
      <c r="E255" s="47"/>
      <c r="F255" s="5">
        <v>1000</v>
      </c>
    </row>
    <row r="256" spans="1:6" ht="13.5" thickBot="1">
      <c r="A256" s="60"/>
      <c r="B256" s="60"/>
      <c r="C256" s="57" t="s">
        <v>17</v>
      </c>
      <c r="D256" s="58"/>
      <c r="E256" s="59"/>
      <c r="F256" s="5">
        <f>SUM(F257:F259)</f>
        <v>27128264</v>
      </c>
    </row>
    <row r="257" spans="1:6" ht="13.5" thickBot="1">
      <c r="A257" s="60"/>
      <c r="B257" s="60"/>
      <c r="C257" s="60"/>
      <c r="D257" s="62" t="s">
        <v>18</v>
      </c>
      <c r="E257" s="47"/>
      <c r="F257" s="5">
        <v>10000000</v>
      </c>
    </row>
    <row r="258" spans="1:6" ht="13.5" thickBot="1">
      <c r="A258" s="60"/>
      <c r="B258" s="60"/>
      <c r="C258" s="60"/>
      <c r="D258" s="62" t="s">
        <v>19</v>
      </c>
      <c r="E258" s="47"/>
      <c r="F258" s="5">
        <v>17000000</v>
      </c>
    </row>
    <row r="259" spans="1:6" ht="13.5" thickBot="1">
      <c r="A259" s="60"/>
      <c r="B259" s="60"/>
      <c r="C259" s="50"/>
      <c r="D259" s="62" t="s">
        <v>20</v>
      </c>
      <c r="E259" s="47"/>
      <c r="F259" s="5">
        <v>128264</v>
      </c>
    </row>
    <row r="260" spans="1:6" ht="13.5" thickBot="1">
      <c r="A260" s="60"/>
      <c r="B260" s="60"/>
      <c r="C260" s="57" t="s">
        <v>21</v>
      </c>
      <c r="D260" s="58"/>
      <c r="E260" s="59"/>
      <c r="F260" s="5">
        <f>SUM(F261:F262)</f>
        <v>2000</v>
      </c>
    </row>
    <row r="261" spans="1:6" ht="13.5" thickBot="1">
      <c r="A261" s="60"/>
      <c r="B261" s="60"/>
      <c r="C261" s="60"/>
      <c r="D261" s="62" t="s">
        <v>22</v>
      </c>
      <c r="E261" s="47"/>
      <c r="F261" s="5">
        <v>1000</v>
      </c>
    </row>
    <row r="262" spans="1:6" ht="13.5" thickBot="1">
      <c r="A262" s="60"/>
      <c r="B262" s="61"/>
      <c r="C262" s="61"/>
      <c r="D262" s="48" t="s">
        <v>23</v>
      </c>
      <c r="E262" s="49"/>
      <c r="F262" s="8">
        <v>1000</v>
      </c>
    </row>
    <row r="263" spans="1:6" ht="13.5" thickBot="1">
      <c r="A263" s="60"/>
      <c r="B263" s="63" t="s">
        <v>480</v>
      </c>
      <c r="C263" s="64"/>
      <c r="D263" s="64"/>
      <c r="E263" s="65"/>
      <c r="F263" s="7">
        <f>F264+F265+F266+F273+F274+F275+F280+F289+F290+F291</f>
        <v>197228025</v>
      </c>
    </row>
    <row r="264" spans="1:6" ht="13.5" thickBot="1">
      <c r="A264" s="60"/>
      <c r="B264" s="60"/>
      <c r="C264" s="62" t="s">
        <v>24</v>
      </c>
      <c r="D264" s="66"/>
      <c r="E264" s="47"/>
      <c r="F264" s="5">
        <v>0</v>
      </c>
    </row>
    <row r="265" spans="1:6" ht="13.5" thickBot="1">
      <c r="A265" s="60"/>
      <c r="B265" s="60"/>
      <c r="C265" s="62" t="s">
        <v>25</v>
      </c>
      <c r="D265" s="66"/>
      <c r="E265" s="47"/>
      <c r="F265" s="5">
        <v>36000000</v>
      </c>
    </row>
    <row r="266" spans="1:6" ht="13.5" thickBot="1">
      <c r="A266" s="60"/>
      <c r="B266" s="60"/>
      <c r="C266" s="57" t="s">
        <v>26</v>
      </c>
      <c r="D266" s="58"/>
      <c r="E266" s="59"/>
      <c r="F266" s="5">
        <f>F267+F268+F271+F272</f>
        <v>3607</v>
      </c>
    </row>
    <row r="267" spans="1:6" ht="13.5" thickBot="1">
      <c r="A267" s="60"/>
      <c r="B267" s="60"/>
      <c r="C267" s="60"/>
      <c r="D267" s="62" t="s">
        <v>27</v>
      </c>
      <c r="E267" s="47"/>
      <c r="F267" s="5">
        <v>720</v>
      </c>
    </row>
    <row r="268" spans="1:6" ht="13.5" thickBot="1">
      <c r="A268" s="60"/>
      <c r="B268" s="60"/>
      <c r="C268" s="60"/>
      <c r="D268" s="57" t="s">
        <v>28</v>
      </c>
      <c r="E268" s="59"/>
      <c r="F268" s="5">
        <f>SUM(F269:F270)</f>
        <v>1442</v>
      </c>
    </row>
    <row r="269" spans="1:6" ht="13.5" thickBot="1">
      <c r="A269" s="60"/>
      <c r="B269" s="60"/>
      <c r="C269" s="60"/>
      <c r="D269" s="60"/>
      <c r="E269" s="2" t="s">
        <v>29</v>
      </c>
      <c r="F269" s="5">
        <v>721</v>
      </c>
    </row>
    <row r="270" spans="1:6" ht="13.5" thickBot="1">
      <c r="A270" s="60"/>
      <c r="B270" s="60"/>
      <c r="C270" s="60"/>
      <c r="D270" s="50"/>
      <c r="E270" s="2" t="s">
        <v>30</v>
      </c>
      <c r="F270" s="5">
        <v>721</v>
      </c>
    </row>
    <row r="271" spans="1:6" ht="13.5" thickBot="1">
      <c r="A271" s="60"/>
      <c r="B271" s="60"/>
      <c r="C271" s="60"/>
      <c r="D271" s="62" t="s">
        <v>31</v>
      </c>
      <c r="E271" s="47"/>
      <c r="F271" s="5">
        <v>722</v>
      </c>
    </row>
    <row r="272" spans="1:6" ht="13.5" thickBot="1">
      <c r="A272" s="60"/>
      <c r="B272" s="60"/>
      <c r="C272" s="50"/>
      <c r="D272" s="62" t="s">
        <v>32</v>
      </c>
      <c r="E272" s="47"/>
      <c r="F272" s="5">
        <v>723</v>
      </c>
    </row>
    <row r="273" spans="1:6" ht="13.5" thickBot="1">
      <c r="A273" s="60"/>
      <c r="B273" s="60"/>
      <c r="C273" s="62" t="s">
        <v>33</v>
      </c>
      <c r="D273" s="66"/>
      <c r="E273" s="47"/>
      <c r="F273" s="5">
        <v>73</v>
      </c>
    </row>
    <row r="274" spans="1:6" ht="13.5" thickBot="1">
      <c r="A274" s="60"/>
      <c r="B274" s="60"/>
      <c r="C274" s="62" t="s">
        <v>34</v>
      </c>
      <c r="D274" s="66"/>
      <c r="E274" s="47"/>
      <c r="F274" s="5">
        <v>37848000</v>
      </c>
    </row>
    <row r="275" spans="1:6" ht="13.5" thickBot="1">
      <c r="A275" s="60"/>
      <c r="B275" s="60"/>
      <c r="C275" s="57" t="s">
        <v>35</v>
      </c>
      <c r="D275" s="58"/>
      <c r="E275" s="59"/>
      <c r="F275" s="5">
        <f>SUM(F276:F279)</f>
        <v>24700583</v>
      </c>
    </row>
    <row r="276" spans="1:6" ht="13.5" thickBot="1">
      <c r="A276" s="60"/>
      <c r="B276" s="60"/>
      <c r="C276" s="60"/>
      <c r="D276" s="62" t="s">
        <v>36</v>
      </c>
      <c r="E276" s="47"/>
      <c r="F276" s="5">
        <v>24000000</v>
      </c>
    </row>
    <row r="277" spans="1:6" ht="13.5" thickBot="1">
      <c r="A277" s="60"/>
      <c r="B277" s="60"/>
      <c r="C277" s="60"/>
      <c r="D277" s="62" t="s">
        <v>37</v>
      </c>
      <c r="E277" s="47"/>
      <c r="F277" s="5">
        <v>699000</v>
      </c>
    </row>
    <row r="278" spans="1:6" ht="13.5" thickBot="1">
      <c r="A278" s="60"/>
      <c r="B278" s="60"/>
      <c r="C278" s="60"/>
      <c r="D278" s="62" t="s">
        <v>38</v>
      </c>
      <c r="E278" s="47"/>
      <c r="F278" s="5">
        <v>830</v>
      </c>
    </row>
    <row r="279" spans="1:6" ht="13.5" thickBot="1">
      <c r="A279" s="60"/>
      <c r="B279" s="60"/>
      <c r="C279" s="50"/>
      <c r="D279" s="62" t="s">
        <v>47</v>
      </c>
      <c r="E279" s="47"/>
      <c r="F279" s="5">
        <v>753</v>
      </c>
    </row>
    <row r="280" spans="1:6" ht="13.5" thickBot="1">
      <c r="A280" s="60"/>
      <c r="B280" s="60"/>
      <c r="C280" s="57" t="s">
        <v>48</v>
      </c>
      <c r="D280" s="58"/>
      <c r="E280" s="59"/>
      <c r="F280" s="5">
        <f>SUM(F281:F288)</f>
        <v>3305762</v>
      </c>
    </row>
    <row r="281" spans="1:6" ht="13.5" thickBot="1">
      <c r="A281" s="60"/>
      <c r="B281" s="60"/>
      <c r="C281" s="60"/>
      <c r="D281" s="62" t="s">
        <v>49</v>
      </c>
      <c r="E281" s="47"/>
      <c r="F281" s="5">
        <v>0</v>
      </c>
    </row>
    <row r="282" spans="1:6" ht="13.5" thickBot="1">
      <c r="A282" s="60"/>
      <c r="B282" s="60"/>
      <c r="C282" s="60"/>
      <c r="D282" s="62" t="s">
        <v>50</v>
      </c>
      <c r="E282" s="47"/>
      <c r="F282" s="5">
        <v>762</v>
      </c>
    </row>
    <row r="283" spans="1:6" ht="13.5" thickBot="1">
      <c r="A283" s="60"/>
      <c r="B283" s="60"/>
      <c r="C283" s="60"/>
      <c r="D283" s="62" t="s">
        <v>51</v>
      </c>
      <c r="E283" s="47"/>
      <c r="F283" s="5">
        <v>0</v>
      </c>
    </row>
    <row r="284" spans="1:6" ht="13.5" thickBot="1">
      <c r="A284" s="60"/>
      <c r="B284" s="60"/>
      <c r="C284" s="60"/>
      <c r="D284" s="62" t="s">
        <v>52</v>
      </c>
      <c r="E284" s="47"/>
      <c r="F284" s="5">
        <v>0</v>
      </c>
    </row>
    <row r="285" spans="1:6" ht="13.5" thickBot="1">
      <c r="A285" s="60"/>
      <c r="B285" s="60"/>
      <c r="C285" s="60"/>
      <c r="D285" s="62" t="s">
        <v>53</v>
      </c>
      <c r="E285" s="47"/>
      <c r="F285" s="5">
        <v>0</v>
      </c>
    </row>
    <row r="286" spans="1:6" ht="13.5" thickBot="1">
      <c r="A286" s="60"/>
      <c r="B286" s="60"/>
      <c r="C286" s="60"/>
      <c r="D286" s="62" t="s">
        <v>54</v>
      </c>
      <c r="E286" s="47"/>
      <c r="F286" s="5">
        <v>0</v>
      </c>
    </row>
    <row r="287" spans="1:6" ht="13.5" thickBot="1">
      <c r="A287" s="60"/>
      <c r="B287" s="60"/>
      <c r="C287" s="60"/>
      <c r="D287" s="62" t="s">
        <v>55</v>
      </c>
      <c r="E287" s="47"/>
      <c r="F287" s="5">
        <v>3305000</v>
      </c>
    </row>
    <row r="288" spans="1:6" ht="13.5" thickBot="1">
      <c r="A288" s="60"/>
      <c r="B288" s="60"/>
      <c r="C288" s="50"/>
      <c r="D288" s="62" t="s">
        <v>56</v>
      </c>
      <c r="E288" s="47"/>
      <c r="F288" s="5">
        <v>0</v>
      </c>
    </row>
    <row r="289" spans="1:6" ht="13.5" thickBot="1">
      <c r="A289" s="60"/>
      <c r="B289" s="60"/>
      <c r="C289" s="62" t="s">
        <v>57</v>
      </c>
      <c r="D289" s="66"/>
      <c r="E289" s="47"/>
      <c r="F289" s="5">
        <v>9800000</v>
      </c>
    </row>
    <row r="290" spans="1:6" ht="13.5" thickBot="1">
      <c r="A290" s="60"/>
      <c r="B290" s="60"/>
      <c r="C290" s="62" t="s">
        <v>58</v>
      </c>
      <c r="D290" s="66"/>
      <c r="E290" s="47"/>
      <c r="F290" s="5">
        <v>40650000</v>
      </c>
    </row>
    <row r="291" spans="1:6" ht="13.5" thickBot="1">
      <c r="A291" s="60"/>
      <c r="B291" s="61"/>
      <c r="C291" s="48" t="s">
        <v>59</v>
      </c>
      <c r="D291" s="67"/>
      <c r="E291" s="49"/>
      <c r="F291" s="8">
        <v>44920000</v>
      </c>
    </row>
    <row r="292" spans="1:6" ht="13.5" thickBot="1">
      <c r="A292" s="60"/>
      <c r="B292" s="63" t="s">
        <v>528</v>
      </c>
      <c r="C292" s="64"/>
      <c r="D292" s="64"/>
      <c r="E292" s="65"/>
      <c r="F292" s="7">
        <f>F293+F304+F307+F318+F321+F328+F333+F338</f>
        <v>5210686</v>
      </c>
    </row>
    <row r="293" spans="1:6" ht="13.5" thickBot="1">
      <c r="A293" s="60"/>
      <c r="B293" s="60"/>
      <c r="C293" s="57" t="s">
        <v>60</v>
      </c>
      <c r="D293" s="58"/>
      <c r="E293" s="59"/>
      <c r="F293" s="5">
        <f>F294+F299</f>
        <v>3521720</v>
      </c>
    </row>
    <row r="294" spans="1:6" ht="13.5" thickBot="1">
      <c r="A294" s="60"/>
      <c r="B294" s="60"/>
      <c r="C294" s="60"/>
      <c r="D294" s="57" t="s">
        <v>61</v>
      </c>
      <c r="E294" s="59"/>
      <c r="F294" s="5">
        <f>SUM(F295:F298)</f>
        <v>3201200</v>
      </c>
    </row>
    <row r="295" spans="1:6" ht="13.5" thickBot="1">
      <c r="A295" s="60"/>
      <c r="B295" s="60"/>
      <c r="C295" s="60"/>
      <c r="D295" s="60"/>
      <c r="E295" s="2" t="s">
        <v>62</v>
      </c>
      <c r="F295" s="5">
        <v>800000</v>
      </c>
    </row>
    <row r="296" spans="1:6" ht="13.5" thickBot="1">
      <c r="A296" s="60"/>
      <c r="B296" s="60"/>
      <c r="C296" s="60"/>
      <c r="D296" s="60"/>
      <c r="E296" s="2" t="s">
        <v>63</v>
      </c>
      <c r="F296" s="5">
        <v>800100</v>
      </c>
    </row>
    <row r="297" spans="1:6" ht="13.5" thickBot="1">
      <c r="A297" s="60"/>
      <c r="B297" s="60"/>
      <c r="C297" s="60"/>
      <c r="D297" s="60"/>
      <c r="E297" s="2" t="s">
        <v>64</v>
      </c>
      <c r="F297" s="5">
        <v>800200</v>
      </c>
    </row>
    <row r="298" spans="1:6" ht="13.5" thickBot="1">
      <c r="A298" s="60"/>
      <c r="B298" s="60"/>
      <c r="C298" s="60"/>
      <c r="D298" s="50"/>
      <c r="E298" s="2" t="s">
        <v>65</v>
      </c>
      <c r="F298" s="5">
        <v>800900</v>
      </c>
    </row>
    <row r="299" spans="1:6" ht="13.5" thickBot="1">
      <c r="A299" s="60"/>
      <c r="B299" s="60"/>
      <c r="C299" s="60"/>
      <c r="D299" s="57" t="s">
        <v>66</v>
      </c>
      <c r="E299" s="59"/>
      <c r="F299" s="5">
        <f>SUM(F300:F303)</f>
        <v>320520</v>
      </c>
    </row>
    <row r="300" spans="1:6" ht="13.5" thickBot="1">
      <c r="A300" s="60"/>
      <c r="B300" s="60"/>
      <c r="C300" s="60"/>
      <c r="D300" s="60"/>
      <c r="E300" s="2" t="s">
        <v>67</v>
      </c>
      <c r="F300" s="5">
        <v>80100</v>
      </c>
    </row>
    <row r="301" spans="1:6" ht="13.5" thickBot="1">
      <c r="A301" s="60"/>
      <c r="B301" s="60"/>
      <c r="C301" s="60"/>
      <c r="D301" s="60"/>
      <c r="E301" s="2" t="s">
        <v>68</v>
      </c>
      <c r="F301" s="5">
        <v>80110</v>
      </c>
    </row>
    <row r="302" spans="1:6" ht="13.5" thickBot="1">
      <c r="A302" s="60"/>
      <c r="B302" s="60"/>
      <c r="C302" s="60"/>
      <c r="D302" s="60"/>
      <c r="E302" s="2" t="s">
        <v>69</v>
      </c>
      <c r="F302" s="5">
        <v>80120</v>
      </c>
    </row>
    <row r="303" spans="1:6" ht="13.5" thickBot="1">
      <c r="A303" s="60"/>
      <c r="B303" s="60"/>
      <c r="C303" s="50"/>
      <c r="D303" s="50"/>
      <c r="E303" s="2" t="s">
        <v>70</v>
      </c>
      <c r="F303" s="5">
        <v>80190</v>
      </c>
    </row>
    <row r="304" spans="1:6" ht="13.5" thickBot="1">
      <c r="A304" s="60"/>
      <c r="B304" s="60"/>
      <c r="C304" s="57" t="s">
        <v>71</v>
      </c>
      <c r="D304" s="58"/>
      <c r="E304" s="59"/>
      <c r="F304" s="5">
        <f>SUM(F305:F306)</f>
        <v>1621</v>
      </c>
    </row>
    <row r="305" spans="1:6" ht="13.5" thickBot="1">
      <c r="A305" s="60"/>
      <c r="B305" s="60"/>
      <c r="C305" s="60"/>
      <c r="D305" s="62" t="s">
        <v>72</v>
      </c>
      <c r="E305" s="47"/>
      <c r="F305" s="5">
        <v>810</v>
      </c>
    </row>
    <row r="306" spans="1:6" ht="13.5" thickBot="1">
      <c r="A306" s="60"/>
      <c r="B306" s="60"/>
      <c r="C306" s="50"/>
      <c r="D306" s="62" t="s">
        <v>73</v>
      </c>
      <c r="E306" s="47"/>
      <c r="F306" s="5">
        <v>811</v>
      </c>
    </row>
    <row r="307" spans="1:6" ht="13.5" thickBot="1">
      <c r="A307" s="60"/>
      <c r="B307" s="60"/>
      <c r="C307" s="57" t="s">
        <v>74</v>
      </c>
      <c r="D307" s="58"/>
      <c r="E307" s="59"/>
      <c r="F307" s="5">
        <f>F308+F313</f>
        <v>574454</v>
      </c>
    </row>
    <row r="308" spans="1:6" ht="13.5" thickBot="1">
      <c r="A308" s="60"/>
      <c r="B308" s="60"/>
      <c r="C308" s="60"/>
      <c r="D308" s="57" t="s">
        <v>75</v>
      </c>
      <c r="E308" s="59"/>
      <c r="F308" s="5">
        <f>SUM(F309:F312)</f>
        <v>328120</v>
      </c>
    </row>
    <row r="309" spans="1:6" ht="13.5" thickBot="1">
      <c r="A309" s="60"/>
      <c r="B309" s="60"/>
      <c r="C309" s="60"/>
      <c r="D309" s="60"/>
      <c r="E309" s="2" t="s">
        <v>76</v>
      </c>
      <c r="F309" s="5">
        <v>82000</v>
      </c>
    </row>
    <row r="310" spans="1:6" ht="13.5" thickBot="1">
      <c r="A310" s="60"/>
      <c r="B310" s="60"/>
      <c r="C310" s="60"/>
      <c r="D310" s="60"/>
      <c r="E310" s="2" t="s">
        <v>77</v>
      </c>
      <c r="F310" s="5">
        <v>82010</v>
      </c>
    </row>
    <row r="311" spans="1:6" ht="13.5" thickBot="1">
      <c r="A311" s="60"/>
      <c r="B311" s="60"/>
      <c r="C311" s="60"/>
      <c r="D311" s="60"/>
      <c r="E311" s="2" t="s">
        <v>78</v>
      </c>
      <c r="F311" s="5">
        <v>82020</v>
      </c>
    </row>
    <row r="312" spans="1:6" ht="13.5" thickBot="1">
      <c r="A312" s="60"/>
      <c r="B312" s="60"/>
      <c r="C312" s="60"/>
      <c r="D312" s="50"/>
      <c r="E312" s="2" t="s">
        <v>79</v>
      </c>
      <c r="F312" s="5">
        <v>82090</v>
      </c>
    </row>
    <row r="313" spans="1:6" ht="13.5" thickBot="1">
      <c r="A313" s="60"/>
      <c r="B313" s="60"/>
      <c r="C313" s="60"/>
      <c r="D313" s="57" t="s">
        <v>80</v>
      </c>
      <c r="E313" s="59"/>
      <c r="F313" s="5">
        <f>SUM(F314:F317)</f>
        <v>246334</v>
      </c>
    </row>
    <row r="314" spans="1:6" ht="13.5" thickBot="1">
      <c r="A314" s="60"/>
      <c r="B314" s="60"/>
      <c r="C314" s="60"/>
      <c r="D314" s="60"/>
      <c r="E314" s="2" t="s">
        <v>81</v>
      </c>
      <c r="F314" s="5">
        <v>82100</v>
      </c>
    </row>
    <row r="315" spans="1:6" ht="13.5" thickBot="1">
      <c r="A315" s="60"/>
      <c r="B315" s="60"/>
      <c r="C315" s="60"/>
      <c r="D315" s="60"/>
      <c r="E315" s="2" t="s">
        <v>82</v>
      </c>
      <c r="F315" s="5">
        <v>82110</v>
      </c>
    </row>
    <row r="316" spans="1:6" ht="13.5" thickBot="1">
      <c r="A316" s="60"/>
      <c r="B316" s="60"/>
      <c r="C316" s="60"/>
      <c r="D316" s="60"/>
      <c r="E316" s="2" t="s">
        <v>83</v>
      </c>
      <c r="F316" s="5">
        <v>82120</v>
      </c>
    </row>
    <row r="317" spans="1:6" ht="13.5" thickBot="1">
      <c r="A317" s="60"/>
      <c r="B317" s="60"/>
      <c r="C317" s="50"/>
      <c r="D317" s="50"/>
      <c r="E317" s="2" t="s">
        <v>84</v>
      </c>
      <c r="F317" s="5">
        <v>4</v>
      </c>
    </row>
    <row r="318" spans="1:6" ht="13.5" thickBot="1">
      <c r="A318" s="60"/>
      <c r="B318" s="60"/>
      <c r="C318" s="57" t="s">
        <v>85</v>
      </c>
      <c r="D318" s="58"/>
      <c r="E318" s="59"/>
      <c r="F318" s="5">
        <f>SUM(F319:F320)</f>
        <v>30</v>
      </c>
    </row>
    <row r="319" spans="1:6" ht="13.5" thickBot="1">
      <c r="A319" s="60"/>
      <c r="B319" s="60"/>
      <c r="C319" s="60"/>
      <c r="D319" s="62" t="s">
        <v>86</v>
      </c>
      <c r="E319" s="47"/>
      <c r="F319" s="5">
        <v>10</v>
      </c>
    </row>
    <row r="320" spans="1:6" ht="13.5" thickBot="1">
      <c r="A320" s="60"/>
      <c r="B320" s="60"/>
      <c r="C320" s="50"/>
      <c r="D320" s="62" t="s">
        <v>87</v>
      </c>
      <c r="E320" s="47"/>
      <c r="F320" s="5">
        <v>20</v>
      </c>
    </row>
    <row r="321" spans="1:6" ht="13.5" thickBot="1">
      <c r="A321" s="60"/>
      <c r="B321" s="60"/>
      <c r="C321" s="57" t="s">
        <v>88</v>
      </c>
      <c r="D321" s="58"/>
      <c r="E321" s="59"/>
      <c r="F321" s="5">
        <f>F322+F325</f>
        <v>336220</v>
      </c>
    </row>
    <row r="322" spans="1:6" ht="13.5" thickBot="1">
      <c r="A322" s="60"/>
      <c r="B322" s="60"/>
      <c r="C322" s="60"/>
      <c r="D322" s="57" t="s">
        <v>89</v>
      </c>
      <c r="E322" s="59"/>
      <c r="F322" s="5">
        <f>SUM(F323:F324)</f>
        <v>168010</v>
      </c>
    </row>
    <row r="323" spans="1:6" ht="13.5" thickBot="1">
      <c r="A323" s="60"/>
      <c r="B323" s="60"/>
      <c r="C323" s="60"/>
      <c r="D323" s="60"/>
      <c r="E323" s="2" t="s">
        <v>90</v>
      </c>
      <c r="F323" s="5">
        <v>84000</v>
      </c>
    </row>
    <row r="324" spans="1:6" ht="13.5" thickBot="1">
      <c r="A324" s="60"/>
      <c r="B324" s="60"/>
      <c r="C324" s="60"/>
      <c r="D324" s="50"/>
      <c r="E324" s="2" t="s">
        <v>91</v>
      </c>
      <c r="F324" s="5">
        <v>84010</v>
      </c>
    </row>
    <row r="325" spans="1:6" ht="13.5" thickBot="1">
      <c r="A325" s="60"/>
      <c r="B325" s="60"/>
      <c r="C325" s="60"/>
      <c r="D325" s="57" t="s">
        <v>92</v>
      </c>
      <c r="E325" s="59"/>
      <c r="F325" s="5">
        <f>SUM(F326:F327)</f>
        <v>168210</v>
      </c>
    </row>
    <row r="326" spans="1:6" ht="13.5" thickBot="1">
      <c r="A326" s="60"/>
      <c r="B326" s="60"/>
      <c r="C326" s="60"/>
      <c r="D326" s="60"/>
      <c r="E326" s="2" t="s">
        <v>93</v>
      </c>
      <c r="F326" s="5">
        <v>84100</v>
      </c>
    </row>
    <row r="327" spans="1:6" ht="13.5" thickBot="1">
      <c r="A327" s="60"/>
      <c r="B327" s="60"/>
      <c r="C327" s="50"/>
      <c r="D327" s="50"/>
      <c r="E327" s="2" t="s">
        <v>94</v>
      </c>
      <c r="F327" s="5">
        <v>84110</v>
      </c>
    </row>
    <row r="328" spans="1:6" ht="13.5" thickBot="1">
      <c r="A328" s="60"/>
      <c r="B328" s="60"/>
      <c r="C328" s="57" t="s">
        <v>95</v>
      </c>
      <c r="D328" s="58"/>
      <c r="E328" s="59"/>
      <c r="F328" s="5">
        <f>F329</f>
        <v>255060</v>
      </c>
    </row>
    <row r="329" spans="1:6" ht="13.5" thickBot="1">
      <c r="A329" s="60"/>
      <c r="B329" s="60"/>
      <c r="C329" s="60"/>
      <c r="D329" s="57" t="s">
        <v>97</v>
      </c>
      <c r="E329" s="59"/>
      <c r="F329" s="5">
        <f>SUM(F330:F332)</f>
        <v>255060</v>
      </c>
    </row>
    <row r="330" spans="1:6" ht="13.5" thickBot="1">
      <c r="A330" s="60"/>
      <c r="B330" s="60"/>
      <c r="C330" s="60"/>
      <c r="D330" s="60"/>
      <c r="E330" s="2" t="s">
        <v>98</v>
      </c>
      <c r="F330" s="5">
        <v>85010</v>
      </c>
    </row>
    <row r="331" spans="1:6" ht="13.5" thickBot="1">
      <c r="A331" s="60"/>
      <c r="B331" s="60"/>
      <c r="C331" s="60"/>
      <c r="D331" s="60"/>
      <c r="E331" s="2" t="s">
        <v>99</v>
      </c>
      <c r="F331" s="5">
        <v>85020</v>
      </c>
    </row>
    <row r="332" spans="1:6" ht="13.5" thickBot="1">
      <c r="A332" s="60"/>
      <c r="B332" s="60"/>
      <c r="C332" s="50"/>
      <c r="D332" s="50"/>
      <c r="E332" s="2" t="s">
        <v>100</v>
      </c>
      <c r="F332" s="5">
        <v>85030</v>
      </c>
    </row>
    <row r="333" spans="1:6" ht="13.5" thickBot="1">
      <c r="A333" s="60"/>
      <c r="B333" s="60"/>
      <c r="C333" s="57" t="s">
        <v>101</v>
      </c>
      <c r="D333" s="58"/>
      <c r="E333" s="59"/>
      <c r="F333" s="5">
        <f>F334</f>
        <v>258120</v>
      </c>
    </row>
    <row r="334" spans="1:6" ht="13.5" thickBot="1">
      <c r="A334" s="60"/>
      <c r="B334" s="60"/>
      <c r="C334" s="60"/>
      <c r="D334" s="57" t="s">
        <v>102</v>
      </c>
      <c r="E334" s="59"/>
      <c r="F334" s="5">
        <f>SUM(F335:F337)</f>
        <v>258120</v>
      </c>
    </row>
    <row r="335" spans="1:6" ht="13.5" thickBot="1">
      <c r="A335" s="60"/>
      <c r="B335" s="60"/>
      <c r="C335" s="60"/>
      <c r="D335" s="60"/>
      <c r="E335" s="2" t="s">
        <v>103</v>
      </c>
      <c r="F335" s="5">
        <v>86010</v>
      </c>
    </row>
    <row r="336" spans="1:6" ht="13.5" thickBot="1">
      <c r="A336" s="60"/>
      <c r="B336" s="60"/>
      <c r="C336" s="60"/>
      <c r="D336" s="60"/>
      <c r="E336" s="2" t="s">
        <v>104</v>
      </c>
      <c r="F336" s="5">
        <v>86020</v>
      </c>
    </row>
    <row r="337" spans="1:6" ht="13.5" thickBot="1">
      <c r="A337" s="60"/>
      <c r="B337" s="60"/>
      <c r="C337" s="50"/>
      <c r="D337" s="50"/>
      <c r="E337" s="2" t="s">
        <v>105</v>
      </c>
      <c r="F337" s="5">
        <v>86090</v>
      </c>
    </row>
    <row r="338" spans="1:6" ht="13.5" thickBot="1">
      <c r="A338" s="60"/>
      <c r="B338" s="60"/>
      <c r="C338" s="57" t="s">
        <v>106</v>
      </c>
      <c r="D338" s="58"/>
      <c r="E338" s="59"/>
      <c r="F338" s="5">
        <f>F339+F340+F341</f>
        <v>263461</v>
      </c>
    </row>
    <row r="339" spans="1:6" ht="13.5" thickBot="1">
      <c r="A339" s="60"/>
      <c r="B339" s="60"/>
      <c r="C339" s="60"/>
      <c r="D339" s="62" t="s">
        <v>107</v>
      </c>
      <c r="E339" s="47"/>
      <c r="F339" s="5">
        <v>870</v>
      </c>
    </row>
    <row r="340" spans="1:6" ht="13.5" thickBot="1">
      <c r="A340" s="60"/>
      <c r="B340" s="60"/>
      <c r="C340" s="60"/>
      <c r="D340" s="62" t="s">
        <v>108</v>
      </c>
      <c r="E340" s="47"/>
      <c r="F340" s="5">
        <v>871</v>
      </c>
    </row>
    <row r="341" spans="1:6" ht="13.5" thickBot="1">
      <c r="A341" s="60"/>
      <c r="B341" s="60"/>
      <c r="C341" s="60"/>
      <c r="D341" s="57" t="s">
        <v>109</v>
      </c>
      <c r="E341" s="59"/>
      <c r="F341" s="5">
        <f>SUM(F342:F344)</f>
        <v>261720</v>
      </c>
    </row>
    <row r="342" spans="1:6" ht="13.5" thickBot="1">
      <c r="A342" s="60"/>
      <c r="B342" s="60"/>
      <c r="C342" s="60"/>
      <c r="D342" s="60"/>
      <c r="E342" s="2" t="s">
        <v>110</v>
      </c>
      <c r="F342" s="5">
        <v>87210</v>
      </c>
    </row>
    <row r="343" spans="1:6" ht="13.5" thickBot="1">
      <c r="A343" s="60"/>
      <c r="B343" s="60"/>
      <c r="C343" s="60"/>
      <c r="D343" s="60"/>
      <c r="E343" s="2" t="s">
        <v>111</v>
      </c>
      <c r="F343" s="5">
        <v>87220</v>
      </c>
    </row>
    <row r="344" spans="1:6" ht="13.5" thickBot="1">
      <c r="A344" s="60"/>
      <c r="B344" s="61"/>
      <c r="C344" s="61"/>
      <c r="D344" s="61"/>
      <c r="E344" s="4" t="s">
        <v>112</v>
      </c>
      <c r="F344" s="8">
        <v>87290</v>
      </c>
    </row>
    <row r="345" spans="1:6" ht="13.5" thickBot="1">
      <c r="A345" s="60"/>
      <c r="B345" s="63" t="s">
        <v>562</v>
      </c>
      <c r="C345" s="64"/>
      <c r="D345" s="64"/>
      <c r="E345" s="65"/>
      <c r="F345" s="7">
        <f>F346+F349+F354+F357+F360</f>
        <v>234766308</v>
      </c>
    </row>
    <row r="346" spans="1:6" ht="13.5" thickBot="1">
      <c r="A346" s="60"/>
      <c r="B346" s="60"/>
      <c r="C346" s="57" t="s">
        <v>113</v>
      </c>
      <c r="D346" s="58"/>
      <c r="E346" s="59"/>
      <c r="F346" s="5">
        <f>SUM(F347:F348)</f>
        <v>100000001</v>
      </c>
    </row>
    <row r="347" spans="1:6" ht="13.5" thickBot="1">
      <c r="A347" s="60"/>
      <c r="B347" s="60"/>
      <c r="C347" s="60"/>
      <c r="D347" s="62" t="s">
        <v>114</v>
      </c>
      <c r="E347" s="47"/>
      <c r="F347" s="5">
        <v>1</v>
      </c>
    </row>
    <row r="348" spans="1:6" ht="13.5" thickBot="1">
      <c r="A348" s="60"/>
      <c r="B348" s="60"/>
      <c r="C348" s="50"/>
      <c r="D348" s="62" t="s">
        <v>115</v>
      </c>
      <c r="E348" s="47"/>
      <c r="F348" s="5">
        <v>100000000</v>
      </c>
    </row>
    <row r="349" spans="1:6" ht="13.5" thickBot="1">
      <c r="A349" s="60"/>
      <c r="B349" s="60"/>
      <c r="C349" s="57" t="s">
        <v>116</v>
      </c>
      <c r="D349" s="58"/>
      <c r="E349" s="59"/>
      <c r="F349" s="5">
        <f>SUM(F350:F353)</f>
        <v>134766003</v>
      </c>
    </row>
    <row r="350" spans="1:6" ht="13.5" thickBot="1">
      <c r="A350" s="60"/>
      <c r="B350" s="60"/>
      <c r="C350" s="60"/>
      <c r="D350" s="62" t="s">
        <v>117</v>
      </c>
      <c r="E350" s="47"/>
      <c r="F350" s="5">
        <v>1</v>
      </c>
    </row>
    <row r="351" spans="1:6" ht="13.5" thickBot="1">
      <c r="A351" s="60"/>
      <c r="B351" s="60"/>
      <c r="C351" s="60"/>
      <c r="D351" s="62" t="s">
        <v>118</v>
      </c>
      <c r="E351" s="47"/>
      <c r="F351" s="5">
        <v>1</v>
      </c>
    </row>
    <row r="352" spans="1:6" ht="13.5" thickBot="1">
      <c r="A352" s="60"/>
      <c r="B352" s="60"/>
      <c r="C352" s="60"/>
      <c r="D352" s="62" t="s">
        <v>119</v>
      </c>
      <c r="E352" s="47"/>
      <c r="F352" s="5">
        <v>1</v>
      </c>
    </row>
    <row r="353" spans="1:6" ht="13.5" thickBot="1">
      <c r="A353" s="60"/>
      <c r="B353" s="60"/>
      <c r="C353" s="50"/>
      <c r="D353" s="62" t="s">
        <v>120</v>
      </c>
      <c r="E353" s="47"/>
      <c r="F353" s="5">
        <v>134766000</v>
      </c>
    </row>
    <row r="354" spans="1:6" ht="13.5" thickBot="1">
      <c r="A354" s="60"/>
      <c r="B354" s="60"/>
      <c r="C354" s="57" t="s">
        <v>121</v>
      </c>
      <c r="D354" s="58"/>
      <c r="E354" s="59"/>
      <c r="F354" s="5">
        <f>SUM(F355:F356)</f>
        <v>2</v>
      </c>
    </row>
    <row r="355" spans="1:6" ht="13.5" thickBot="1">
      <c r="A355" s="60"/>
      <c r="B355" s="60"/>
      <c r="C355" s="60"/>
      <c r="D355" s="62" t="s">
        <v>122</v>
      </c>
      <c r="E355" s="47"/>
      <c r="F355" s="5">
        <v>1</v>
      </c>
    </row>
    <row r="356" spans="1:6" ht="13.5" thickBot="1">
      <c r="A356" s="60"/>
      <c r="B356" s="60"/>
      <c r="C356" s="50"/>
      <c r="D356" s="62" t="s">
        <v>123</v>
      </c>
      <c r="E356" s="47"/>
      <c r="F356" s="5">
        <v>1</v>
      </c>
    </row>
    <row r="357" spans="1:6" ht="13.5" thickBot="1">
      <c r="A357" s="60"/>
      <c r="B357" s="60"/>
      <c r="C357" s="57" t="s">
        <v>124</v>
      </c>
      <c r="D357" s="58"/>
      <c r="E357" s="59"/>
      <c r="F357" s="5">
        <f>SUM(F358:F359)</f>
        <v>2</v>
      </c>
    </row>
    <row r="358" spans="1:6" ht="13.5" thickBot="1">
      <c r="A358" s="60"/>
      <c r="B358" s="60"/>
      <c r="C358" s="60"/>
      <c r="D358" s="62" t="s">
        <v>125</v>
      </c>
      <c r="E358" s="47"/>
      <c r="F358" s="5">
        <v>1</v>
      </c>
    </row>
    <row r="359" spans="1:6" ht="13.5" thickBot="1">
      <c r="A359" s="60"/>
      <c r="B359" s="60"/>
      <c r="C359" s="50"/>
      <c r="D359" s="62" t="s">
        <v>126</v>
      </c>
      <c r="E359" s="47"/>
      <c r="F359" s="5">
        <v>1</v>
      </c>
    </row>
    <row r="360" spans="1:6" ht="13.5" thickBot="1">
      <c r="A360" s="60"/>
      <c r="B360" s="60"/>
      <c r="C360" s="57" t="s">
        <v>127</v>
      </c>
      <c r="D360" s="58"/>
      <c r="E360" s="59"/>
      <c r="F360" s="5">
        <f>SUM(F361:F362)</f>
        <v>300</v>
      </c>
    </row>
    <row r="361" spans="1:6" ht="13.5" thickBot="1">
      <c r="A361" s="60"/>
      <c r="B361" s="60"/>
      <c r="C361" s="60"/>
      <c r="D361" s="62" t="s">
        <v>128</v>
      </c>
      <c r="E361" s="47"/>
      <c r="F361" s="5">
        <v>100</v>
      </c>
    </row>
    <row r="362" spans="1:6" ht="13.5" thickBot="1">
      <c r="A362" s="50"/>
      <c r="B362" s="61"/>
      <c r="C362" s="61"/>
      <c r="D362" s="48" t="s">
        <v>129</v>
      </c>
      <c r="E362" s="49"/>
      <c r="F362" s="16">
        <v>200</v>
      </c>
    </row>
    <row r="363" spans="1:6" ht="13.5" thickBot="1">
      <c r="A363" s="14"/>
      <c r="B363" s="14"/>
      <c r="C363" s="14"/>
      <c r="D363" s="14"/>
      <c r="E363" s="15" t="s">
        <v>40</v>
      </c>
      <c r="F363" s="17">
        <f>F3+F71+F152+F180+F225+F263+F292+F345</f>
        <v>5194842288</v>
      </c>
    </row>
  </sheetData>
  <mergeCells count="325">
    <mergeCell ref="C360:E360"/>
    <mergeCell ref="C361:C362"/>
    <mergeCell ref="D361:E361"/>
    <mergeCell ref="D362:E362"/>
    <mergeCell ref="C357:E357"/>
    <mergeCell ref="C358:C359"/>
    <mergeCell ref="D358:E358"/>
    <mergeCell ref="D359:E359"/>
    <mergeCell ref="D352:E352"/>
    <mergeCell ref="D353:E353"/>
    <mergeCell ref="C354:E354"/>
    <mergeCell ref="C355:C356"/>
    <mergeCell ref="D355:E355"/>
    <mergeCell ref="D356:E356"/>
    <mergeCell ref="B345:E345"/>
    <mergeCell ref="B346:B362"/>
    <mergeCell ref="C346:E346"/>
    <mergeCell ref="C347:C348"/>
    <mergeCell ref="D347:E347"/>
    <mergeCell ref="D348:E348"/>
    <mergeCell ref="C349:E349"/>
    <mergeCell ref="C350:C353"/>
    <mergeCell ref="D350:E350"/>
    <mergeCell ref="D351:E351"/>
    <mergeCell ref="C338:E338"/>
    <mergeCell ref="C339:C344"/>
    <mergeCell ref="D339:E339"/>
    <mergeCell ref="D340:E340"/>
    <mergeCell ref="D341:E341"/>
    <mergeCell ref="D342:D344"/>
    <mergeCell ref="C333:E333"/>
    <mergeCell ref="C334:C337"/>
    <mergeCell ref="D334:E334"/>
    <mergeCell ref="D335:D337"/>
    <mergeCell ref="C328:E328"/>
    <mergeCell ref="C329:C332"/>
    <mergeCell ref="D329:E329"/>
    <mergeCell ref="D330:D332"/>
    <mergeCell ref="C321:E321"/>
    <mergeCell ref="C322:C327"/>
    <mergeCell ref="D322:E322"/>
    <mergeCell ref="D323:D324"/>
    <mergeCell ref="D325:E325"/>
    <mergeCell ref="D326:D327"/>
    <mergeCell ref="C318:E318"/>
    <mergeCell ref="C319:C320"/>
    <mergeCell ref="D319:E319"/>
    <mergeCell ref="D320:E320"/>
    <mergeCell ref="D306:E306"/>
    <mergeCell ref="C307:E307"/>
    <mergeCell ref="C308:C317"/>
    <mergeCell ref="D308:E308"/>
    <mergeCell ref="D309:D312"/>
    <mergeCell ref="D313:E313"/>
    <mergeCell ref="D314:D317"/>
    <mergeCell ref="B293:B344"/>
    <mergeCell ref="C293:E293"/>
    <mergeCell ref="C294:C303"/>
    <mergeCell ref="D294:E294"/>
    <mergeCell ref="D295:D298"/>
    <mergeCell ref="D299:E299"/>
    <mergeCell ref="D300:D303"/>
    <mergeCell ref="C304:E304"/>
    <mergeCell ref="C305:C306"/>
    <mergeCell ref="D305:E305"/>
    <mergeCell ref="C289:E289"/>
    <mergeCell ref="C290:E290"/>
    <mergeCell ref="C291:E291"/>
    <mergeCell ref="B292:E292"/>
    <mergeCell ref="C280:E280"/>
    <mergeCell ref="C281:C288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C276:C279"/>
    <mergeCell ref="D276:E276"/>
    <mergeCell ref="D277:E277"/>
    <mergeCell ref="D278:E278"/>
    <mergeCell ref="D279:E279"/>
    <mergeCell ref="D272:E272"/>
    <mergeCell ref="C273:E273"/>
    <mergeCell ref="C274:E274"/>
    <mergeCell ref="C275:E275"/>
    <mergeCell ref="B263:E263"/>
    <mergeCell ref="B264:B291"/>
    <mergeCell ref="C264:E264"/>
    <mergeCell ref="C265:E265"/>
    <mergeCell ref="C266:E266"/>
    <mergeCell ref="C267:C272"/>
    <mergeCell ref="D267:E267"/>
    <mergeCell ref="D268:E268"/>
    <mergeCell ref="D269:D270"/>
    <mergeCell ref="D271:E271"/>
    <mergeCell ref="C260:E260"/>
    <mergeCell ref="C261:C262"/>
    <mergeCell ref="D261:E261"/>
    <mergeCell ref="D262:E262"/>
    <mergeCell ref="C254:E254"/>
    <mergeCell ref="D255:E255"/>
    <mergeCell ref="C256:E256"/>
    <mergeCell ref="C257:C259"/>
    <mergeCell ref="D257:E257"/>
    <mergeCell ref="D258:E258"/>
    <mergeCell ref="D259:E259"/>
    <mergeCell ref="D248:E248"/>
    <mergeCell ref="D249:E249"/>
    <mergeCell ref="C250:E250"/>
    <mergeCell ref="C251:C253"/>
    <mergeCell ref="D251:E251"/>
    <mergeCell ref="D252:E252"/>
    <mergeCell ref="D253:E253"/>
    <mergeCell ref="D239:E239"/>
    <mergeCell ref="D240:E240"/>
    <mergeCell ref="C241:E241"/>
    <mergeCell ref="C242:C249"/>
    <mergeCell ref="D242:E242"/>
    <mergeCell ref="D243:E243"/>
    <mergeCell ref="D244:E244"/>
    <mergeCell ref="D245:E245"/>
    <mergeCell ref="D246:E246"/>
    <mergeCell ref="D247:E247"/>
    <mergeCell ref="D230:E230"/>
    <mergeCell ref="D231:E231"/>
    <mergeCell ref="C232:E232"/>
    <mergeCell ref="C233:C240"/>
    <mergeCell ref="D233:E233"/>
    <mergeCell ref="D234:E234"/>
    <mergeCell ref="D235:E235"/>
    <mergeCell ref="D236:E236"/>
    <mergeCell ref="D237:E237"/>
    <mergeCell ref="D238:E238"/>
    <mergeCell ref="C223:E223"/>
    <mergeCell ref="C224:E224"/>
    <mergeCell ref="B225:E225"/>
    <mergeCell ref="B226:B262"/>
    <mergeCell ref="C226:E226"/>
    <mergeCell ref="C227:C228"/>
    <mergeCell ref="D227:E227"/>
    <mergeCell ref="D228:E228"/>
    <mergeCell ref="C229:E229"/>
    <mergeCell ref="C230:C231"/>
    <mergeCell ref="C218:E218"/>
    <mergeCell ref="C219:C222"/>
    <mergeCell ref="D219:E219"/>
    <mergeCell ref="D220:E220"/>
    <mergeCell ref="D221:E221"/>
    <mergeCell ref="D222:E222"/>
    <mergeCell ref="C209:E209"/>
    <mergeCell ref="C210:C217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C200:E200"/>
    <mergeCell ref="C201:C208"/>
    <mergeCell ref="D201:E201"/>
    <mergeCell ref="D202:E202"/>
    <mergeCell ref="D203:E203"/>
    <mergeCell ref="D204:E204"/>
    <mergeCell ref="D205:D208"/>
    <mergeCell ref="C196:C199"/>
    <mergeCell ref="D196:E196"/>
    <mergeCell ref="D197:E197"/>
    <mergeCell ref="D198:E198"/>
    <mergeCell ref="D199:E199"/>
    <mergeCell ref="D189:E189"/>
    <mergeCell ref="D190:D193"/>
    <mergeCell ref="C194:E194"/>
    <mergeCell ref="C195:E195"/>
    <mergeCell ref="B180:E180"/>
    <mergeCell ref="B181:B224"/>
    <mergeCell ref="C181:E181"/>
    <mergeCell ref="C182:E182"/>
    <mergeCell ref="C183:E183"/>
    <mergeCell ref="C184:C193"/>
    <mergeCell ref="D184:E184"/>
    <mergeCell ref="D185:E185"/>
    <mergeCell ref="D186:D187"/>
    <mergeCell ref="D188:E188"/>
    <mergeCell ref="C174:E174"/>
    <mergeCell ref="C175:C179"/>
    <mergeCell ref="D175:E175"/>
    <mergeCell ref="D176:E176"/>
    <mergeCell ref="D177:E177"/>
    <mergeCell ref="D178:E178"/>
    <mergeCell ref="D179:E179"/>
    <mergeCell ref="C171:E171"/>
    <mergeCell ref="C172:C173"/>
    <mergeCell ref="D172:E172"/>
    <mergeCell ref="D173:E173"/>
    <mergeCell ref="C166:E166"/>
    <mergeCell ref="C167:C170"/>
    <mergeCell ref="D167:E167"/>
    <mergeCell ref="D168:E168"/>
    <mergeCell ref="D169:E169"/>
    <mergeCell ref="D170:E170"/>
    <mergeCell ref="C162:C165"/>
    <mergeCell ref="D162:E162"/>
    <mergeCell ref="D163:E163"/>
    <mergeCell ref="D164:E164"/>
    <mergeCell ref="D165:E165"/>
    <mergeCell ref="D158:E158"/>
    <mergeCell ref="D159:E159"/>
    <mergeCell ref="D160:E160"/>
    <mergeCell ref="C161:E161"/>
    <mergeCell ref="C151:E151"/>
    <mergeCell ref="B152:E152"/>
    <mergeCell ref="B153:B179"/>
    <mergeCell ref="C153:E153"/>
    <mergeCell ref="C154:C156"/>
    <mergeCell ref="D154:E154"/>
    <mergeCell ref="D155:E155"/>
    <mergeCell ref="D156:E156"/>
    <mergeCell ref="C157:E157"/>
    <mergeCell ref="C158:C160"/>
    <mergeCell ref="C147:E147"/>
    <mergeCell ref="D148:E148"/>
    <mergeCell ref="C149:E149"/>
    <mergeCell ref="C150:E150"/>
    <mergeCell ref="C138:C146"/>
    <mergeCell ref="D138:E138"/>
    <mergeCell ref="D139:D141"/>
    <mergeCell ref="D142:E142"/>
    <mergeCell ref="D143:D145"/>
    <mergeCell ref="D146:E146"/>
    <mergeCell ref="D120:D127"/>
    <mergeCell ref="D128:E128"/>
    <mergeCell ref="D129:D136"/>
    <mergeCell ref="C137:E137"/>
    <mergeCell ref="D114:E114"/>
    <mergeCell ref="D115:E115"/>
    <mergeCell ref="D116:D118"/>
    <mergeCell ref="D119:E119"/>
    <mergeCell ref="D88:E88"/>
    <mergeCell ref="C89:E89"/>
    <mergeCell ref="C90:C136"/>
    <mergeCell ref="D90:E90"/>
    <mergeCell ref="D91:D93"/>
    <mergeCell ref="D94:E94"/>
    <mergeCell ref="D95:D106"/>
    <mergeCell ref="D107:E107"/>
    <mergeCell ref="D108:D112"/>
    <mergeCell ref="D113:E113"/>
    <mergeCell ref="D79:E79"/>
    <mergeCell ref="D80:E80"/>
    <mergeCell ref="C81:E81"/>
    <mergeCell ref="C82:C88"/>
    <mergeCell ref="D82:E82"/>
    <mergeCell ref="D83:E83"/>
    <mergeCell ref="D84:E84"/>
    <mergeCell ref="D85:E85"/>
    <mergeCell ref="D86:E86"/>
    <mergeCell ref="D87:E87"/>
    <mergeCell ref="B71:E71"/>
    <mergeCell ref="B72:B151"/>
    <mergeCell ref="C72:E72"/>
    <mergeCell ref="C73:C80"/>
    <mergeCell ref="D73:E73"/>
    <mergeCell ref="D74:E74"/>
    <mergeCell ref="D75:E75"/>
    <mergeCell ref="D76:E76"/>
    <mergeCell ref="D77:E77"/>
    <mergeCell ref="D78:E78"/>
    <mergeCell ref="C53:E53"/>
    <mergeCell ref="C54:C70"/>
    <mergeCell ref="D54:E54"/>
    <mergeCell ref="D55:D57"/>
    <mergeCell ref="D58:E58"/>
    <mergeCell ref="D59:D62"/>
    <mergeCell ref="D63:E63"/>
    <mergeCell ref="D64:D69"/>
    <mergeCell ref="D70:E70"/>
    <mergeCell ref="C48:E48"/>
    <mergeCell ref="C49:C52"/>
    <mergeCell ref="D49:E49"/>
    <mergeCell ref="D50:E50"/>
    <mergeCell ref="D51:E51"/>
    <mergeCell ref="D52:E52"/>
    <mergeCell ref="C45:E45"/>
    <mergeCell ref="C46:C47"/>
    <mergeCell ref="D46:E46"/>
    <mergeCell ref="D47:E47"/>
    <mergeCell ref="C37:E37"/>
    <mergeCell ref="C38:C44"/>
    <mergeCell ref="D38:E38"/>
    <mergeCell ref="D39:D41"/>
    <mergeCell ref="D42:E42"/>
    <mergeCell ref="D43:E43"/>
    <mergeCell ref="D44:E44"/>
    <mergeCell ref="C20:E20"/>
    <mergeCell ref="C21:C36"/>
    <mergeCell ref="D21:E21"/>
    <mergeCell ref="D22:D29"/>
    <mergeCell ref="D30:E30"/>
    <mergeCell ref="D31:D33"/>
    <mergeCell ref="D34:E34"/>
    <mergeCell ref="D35:E35"/>
    <mergeCell ref="D36:E36"/>
    <mergeCell ref="C15:C19"/>
    <mergeCell ref="D15:E15"/>
    <mergeCell ref="D16:D18"/>
    <mergeCell ref="D19:E19"/>
    <mergeCell ref="D9:D10"/>
    <mergeCell ref="D11:E11"/>
    <mergeCell ref="D12:D13"/>
    <mergeCell ref="C14:E14"/>
    <mergeCell ref="A1:E1"/>
    <mergeCell ref="A2:E2"/>
    <mergeCell ref="A3:A362"/>
    <mergeCell ref="B3:E3"/>
    <mergeCell ref="B4:B70"/>
    <mergeCell ref="C4:E4"/>
    <mergeCell ref="C5:C13"/>
    <mergeCell ref="D5:E5"/>
    <mergeCell ref="D6:D7"/>
    <mergeCell ref="D8:E8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61" r:id="rId1"/>
  <rowBreaks count="4" manualBreakCount="4">
    <brk id="70" max="255" man="1"/>
    <brk id="151" max="255" man="1"/>
    <brk id="224" max="255" man="1"/>
    <brk id="3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127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4" sqref="A4:D4"/>
    </sheetView>
  </sheetViews>
  <sheetFormatPr defaultColWidth="11.421875" defaultRowHeight="12.75"/>
  <cols>
    <col min="1" max="1" width="3.421875" style="12" customWidth="1"/>
    <col min="2" max="2" width="5.140625" style="12" customWidth="1"/>
    <col min="3" max="3" width="4.8515625" style="12" customWidth="1"/>
    <col min="4" max="4" width="51.28125" style="12" customWidth="1"/>
    <col min="5" max="5" width="12.7109375" style="12" customWidth="1"/>
    <col min="6" max="6" width="14.28125" style="12" customWidth="1"/>
    <col min="7" max="7" width="11.7109375" style="12" bestFit="1" customWidth="1"/>
    <col min="8" max="8" width="13.57421875" style="12" customWidth="1"/>
    <col min="9" max="9" width="11.421875" style="12" customWidth="1"/>
    <col min="10" max="10" width="11.7109375" style="12" bestFit="1" customWidth="1"/>
    <col min="11" max="13" width="11.421875" style="12" customWidth="1"/>
    <col min="14" max="14" width="11.7109375" style="12" bestFit="1" customWidth="1"/>
    <col min="15" max="23" width="11.421875" style="12" customWidth="1"/>
    <col min="24" max="24" width="12.8515625" style="12" customWidth="1"/>
    <col min="25" max="25" width="13.421875" style="12" customWidth="1"/>
    <col min="26" max="41" width="11.421875" style="12" customWidth="1"/>
    <col min="42" max="42" width="11.7109375" style="12" bestFit="1" customWidth="1"/>
    <col min="43" max="43" width="13.00390625" style="12" bestFit="1" customWidth="1"/>
    <col min="44" max="16384" width="11.421875" style="12" customWidth="1"/>
  </cols>
  <sheetData>
    <row r="1" spans="1:43" ht="12" customHeight="1" thickBot="1">
      <c r="A1" s="70" t="s">
        <v>42</v>
      </c>
      <c r="B1" s="71"/>
      <c r="C1" s="71"/>
      <c r="D1" s="72"/>
      <c r="E1" s="79" t="s">
        <v>732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1"/>
      <c r="AQ1" s="20"/>
    </row>
    <row r="2" spans="1:43" ht="12" customHeight="1" thickBot="1">
      <c r="A2" s="73"/>
      <c r="B2" s="74"/>
      <c r="C2" s="74"/>
      <c r="D2" s="75"/>
      <c r="E2" s="82" t="s">
        <v>582</v>
      </c>
      <c r="F2" s="84" t="s">
        <v>650</v>
      </c>
      <c r="G2" s="84" t="s">
        <v>733</v>
      </c>
      <c r="H2" s="91" t="s">
        <v>376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3"/>
      <c r="X2" s="84" t="s">
        <v>806</v>
      </c>
      <c r="Y2" s="91" t="s">
        <v>480</v>
      </c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3"/>
      <c r="AO2" s="84" t="s">
        <v>528</v>
      </c>
      <c r="AP2" s="84" t="s">
        <v>562</v>
      </c>
      <c r="AQ2" s="68" t="s">
        <v>44</v>
      </c>
    </row>
    <row r="3" spans="1:43" ht="12" customHeight="1" thickBot="1">
      <c r="A3" s="73"/>
      <c r="B3" s="74"/>
      <c r="C3" s="74"/>
      <c r="D3" s="75"/>
      <c r="E3" s="83"/>
      <c r="F3" s="85"/>
      <c r="G3" s="85"/>
      <c r="H3" s="34"/>
      <c r="I3" s="87" t="s">
        <v>761</v>
      </c>
      <c r="J3" s="84" t="s">
        <v>762</v>
      </c>
      <c r="K3" s="84" t="s">
        <v>763</v>
      </c>
      <c r="L3" s="84" t="s">
        <v>775</v>
      </c>
      <c r="M3" s="84" t="s">
        <v>776</v>
      </c>
      <c r="N3" s="84" t="s">
        <v>781</v>
      </c>
      <c r="O3" s="94" t="s">
        <v>790</v>
      </c>
      <c r="P3" s="95"/>
      <c r="Q3" s="95"/>
      <c r="R3" s="95"/>
      <c r="S3" s="95"/>
      <c r="T3" s="95"/>
      <c r="U3" s="95"/>
      <c r="V3" s="95"/>
      <c r="W3" s="96"/>
      <c r="X3" s="85"/>
      <c r="Y3" s="34"/>
      <c r="Z3" s="87" t="s">
        <v>24</v>
      </c>
      <c r="AA3" s="84" t="s">
        <v>25</v>
      </c>
      <c r="AB3" s="84" t="s">
        <v>26</v>
      </c>
      <c r="AC3" s="84" t="s">
        <v>33</v>
      </c>
      <c r="AD3" s="84" t="s">
        <v>34</v>
      </c>
      <c r="AE3" s="84" t="s">
        <v>35</v>
      </c>
      <c r="AF3" s="91" t="s">
        <v>48</v>
      </c>
      <c r="AG3" s="92"/>
      <c r="AH3" s="92"/>
      <c r="AI3" s="92"/>
      <c r="AJ3" s="92"/>
      <c r="AK3" s="92"/>
      <c r="AL3" s="92"/>
      <c r="AM3" s="92"/>
      <c r="AN3" s="93"/>
      <c r="AO3" s="85"/>
      <c r="AP3" s="85"/>
      <c r="AQ3" s="69"/>
    </row>
    <row r="4" spans="1:43" ht="57" thickBot="1">
      <c r="A4" s="76" t="s">
        <v>130</v>
      </c>
      <c r="B4" s="77"/>
      <c r="C4" s="77"/>
      <c r="D4" s="78"/>
      <c r="E4" s="83"/>
      <c r="F4" s="85"/>
      <c r="G4" s="85"/>
      <c r="H4" s="34"/>
      <c r="I4" s="88"/>
      <c r="J4" s="85"/>
      <c r="K4" s="85"/>
      <c r="L4" s="85"/>
      <c r="M4" s="85"/>
      <c r="N4" s="85"/>
      <c r="O4" s="34"/>
      <c r="P4" s="21" t="s">
        <v>791</v>
      </c>
      <c r="Q4" s="21" t="s">
        <v>792</v>
      </c>
      <c r="R4" s="21" t="s">
        <v>793</v>
      </c>
      <c r="S4" s="21" t="s">
        <v>794</v>
      </c>
      <c r="T4" s="21" t="s">
        <v>795</v>
      </c>
      <c r="U4" s="21" t="s">
        <v>796</v>
      </c>
      <c r="V4" s="21" t="s">
        <v>797</v>
      </c>
      <c r="W4" s="46" t="s">
        <v>798</v>
      </c>
      <c r="X4" s="86"/>
      <c r="Y4" s="34"/>
      <c r="Z4" s="88"/>
      <c r="AA4" s="85"/>
      <c r="AB4" s="85"/>
      <c r="AC4" s="85"/>
      <c r="AD4" s="85"/>
      <c r="AE4" s="85"/>
      <c r="AF4" s="34"/>
      <c r="AG4" s="21" t="s">
        <v>49</v>
      </c>
      <c r="AH4" s="21" t="s">
        <v>50</v>
      </c>
      <c r="AI4" s="21" t="s">
        <v>51</v>
      </c>
      <c r="AJ4" s="21" t="s">
        <v>52</v>
      </c>
      <c r="AK4" s="21" t="s">
        <v>53</v>
      </c>
      <c r="AL4" s="21" t="s">
        <v>54</v>
      </c>
      <c r="AM4" s="21" t="s">
        <v>55</v>
      </c>
      <c r="AN4" s="21" t="s">
        <v>56</v>
      </c>
      <c r="AO4" s="85"/>
      <c r="AP4" s="85"/>
      <c r="AQ4" s="69"/>
    </row>
    <row r="5" spans="1:43" ht="13.5" customHeight="1" thickBot="1">
      <c r="A5" s="89"/>
      <c r="B5" s="57" t="s">
        <v>131</v>
      </c>
      <c r="C5" s="58"/>
      <c r="D5" s="58"/>
      <c r="E5" s="29">
        <f aca="true" t="shared" si="0" ref="E5:N6">E6</f>
        <v>0</v>
      </c>
      <c r="F5" s="29">
        <f t="shared" si="0"/>
        <v>0</v>
      </c>
      <c r="G5" s="29">
        <f t="shared" si="0"/>
        <v>169000015</v>
      </c>
      <c r="H5" s="29">
        <f t="shared" si="0"/>
        <v>0</v>
      </c>
      <c r="I5" s="42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>SUM(P5:W5)</f>
        <v>0</v>
      </c>
      <c r="P5" s="29">
        <f aca="true" t="shared" si="1" ref="P5:AE6">P6</f>
        <v>0</v>
      </c>
      <c r="Q5" s="29">
        <f t="shared" si="1"/>
        <v>0</v>
      </c>
      <c r="R5" s="29">
        <f t="shared" si="1"/>
        <v>0</v>
      </c>
      <c r="S5" s="29">
        <f t="shared" si="1"/>
        <v>0</v>
      </c>
      <c r="T5" s="29">
        <f t="shared" si="1"/>
        <v>0</v>
      </c>
      <c r="U5" s="29">
        <f t="shared" si="1"/>
        <v>0</v>
      </c>
      <c r="V5" s="29">
        <f t="shared" si="1"/>
        <v>0</v>
      </c>
      <c r="W5" s="38">
        <f t="shared" si="1"/>
        <v>0</v>
      </c>
      <c r="X5" s="29">
        <f t="shared" si="1"/>
        <v>0</v>
      </c>
      <c r="Y5" s="29">
        <f t="shared" si="1"/>
        <v>0</v>
      </c>
      <c r="Z5" s="42">
        <f t="shared" si="1"/>
        <v>0</v>
      </c>
      <c r="AA5" s="29">
        <f t="shared" si="1"/>
        <v>0</v>
      </c>
      <c r="AB5" s="29">
        <f t="shared" si="1"/>
        <v>0</v>
      </c>
      <c r="AC5" s="29">
        <f t="shared" si="1"/>
        <v>0</v>
      </c>
      <c r="AD5" s="29">
        <f t="shared" si="1"/>
        <v>0</v>
      </c>
      <c r="AE5" s="29">
        <f t="shared" si="1"/>
        <v>0</v>
      </c>
      <c r="AF5" s="29">
        <f>SUM(AG5:AN5)</f>
        <v>0</v>
      </c>
      <c r="AG5" s="29">
        <f aca="true" t="shared" si="2" ref="AG5:AP6">AG6</f>
        <v>0</v>
      </c>
      <c r="AH5" s="29">
        <f t="shared" si="2"/>
        <v>0</v>
      </c>
      <c r="AI5" s="29">
        <f t="shared" si="2"/>
        <v>0</v>
      </c>
      <c r="AJ5" s="29">
        <f t="shared" si="2"/>
        <v>0</v>
      </c>
      <c r="AK5" s="29">
        <f t="shared" si="2"/>
        <v>0</v>
      </c>
      <c r="AL5" s="29">
        <f t="shared" si="2"/>
        <v>0</v>
      </c>
      <c r="AM5" s="29">
        <f t="shared" si="2"/>
        <v>0</v>
      </c>
      <c r="AN5" s="38">
        <f t="shared" si="2"/>
        <v>0</v>
      </c>
      <c r="AO5" s="29">
        <f t="shared" si="2"/>
        <v>0</v>
      </c>
      <c r="AP5" s="29">
        <f t="shared" si="2"/>
        <v>234760000</v>
      </c>
      <c r="AQ5" s="30">
        <f>E5+F5+G5+H5+X5+Y5+AO5+AP5</f>
        <v>403760015</v>
      </c>
    </row>
    <row r="6" spans="1:43" ht="13.5" customHeight="1" thickBot="1">
      <c r="A6" s="89"/>
      <c r="B6" s="89"/>
      <c r="C6" s="57" t="s">
        <v>132</v>
      </c>
      <c r="D6" s="58"/>
      <c r="E6" s="29">
        <f t="shared" si="0"/>
        <v>0</v>
      </c>
      <c r="F6" s="29">
        <f t="shared" si="0"/>
        <v>0</v>
      </c>
      <c r="G6" s="29">
        <f t="shared" si="0"/>
        <v>169000015</v>
      </c>
      <c r="H6" s="29">
        <f t="shared" si="0"/>
        <v>0</v>
      </c>
      <c r="I6" s="42">
        <f t="shared" si="0"/>
        <v>0</v>
      </c>
      <c r="J6" s="29">
        <f t="shared" si="0"/>
        <v>0</v>
      </c>
      <c r="K6" s="29">
        <f t="shared" si="0"/>
        <v>0</v>
      </c>
      <c r="L6" s="29">
        <f t="shared" si="0"/>
        <v>0</v>
      </c>
      <c r="M6" s="29">
        <f t="shared" si="0"/>
        <v>0</v>
      </c>
      <c r="N6" s="29">
        <f t="shared" si="0"/>
        <v>0</v>
      </c>
      <c r="O6" s="29">
        <f aca="true" t="shared" si="3" ref="O6:O69">SUM(P6:W6)</f>
        <v>0</v>
      </c>
      <c r="P6" s="29">
        <f t="shared" si="1"/>
        <v>0</v>
      </c>
      <c r="Q6" s="29">
        <f t="shared" si="1"/>
        <v>0</v>
      </c>
      <c r="R6" s="29">
        <f t="shared" si="1"/>
        <v>0</v>
      </c>
      <c r="S6" s="29">
        <f t="shared" si="1"/>
        <v>0</v>
      </c>
      <c r="T6" s="29">
        <f t="shared" si="1"/>
        <v>0</v>
      </c>
      <c r="U6" s="29">
        <f t="shared" si="1"/>
        <v>0</v>
      </c>
      <c r="V6" s="29">
        <f t="shared" si="1"/>
        <v>0</v>
      </c>
      <c r="W6" s="38">
        <f t="shared" si="1"/>
        <v>0</v>
      </c>
      <c r="X6" s="29">
        <f t="shared" si="1"/>
        <v>0</v>
      </c>
      <c r="Y6" s="29">
        <f t="shared" si="1"/>
        <v>0</v>
      </c>
      <c r="Z6" s="42">
        <f t="shared" si="1"/>
        <v>0</v>
      </c>
      <c r="AA6" s="29">
        <f t="shared" si="1"/>
        <v>0</v>
      </c>
      <c r="AB6" s="29">
        <f t="shared" si="1"/>
        <v>0</v>
      </c>
      <c r="AC6" s="29">
        <f t="shared" si="1"/>
        <v>0</v>
      </c>
      <c r="AD6" s="29">
        <f t="shared" si="1"/>
        <v>0</v>
      </c>
      <c r="AE6" s="29">
        <f t="shared" si="1"/>
        <v>0</v>
      </c>
      <c r="AF6" s="29">
        <f aca="true" t="shared" si="4" ref="AF6:AF69">SUM(AG6:AN6)</f>
        <v>0</v>
      </c>
      <c r="AG6" s="29">
        <f t="shared" si="2"/>
        <v>0</v>
      </c>
      <c r="AH6" s="29">
        <f t="shared" si="2"/>
        <v>0</v>
      </c>
      <c r="AI6" s="29">
        <f t="shared" si="2"/>
        <v>0</v>
      </c>
      <c r="AJ6" s="29">
        <f t="shared" si="2"/>
        <v>0</v>
      </c>
      <c r="AK6" s="29">
        <f t="shared" si="2"/>
        <v>0</v>
      </c>
      <c r="AL6" s="29">
        <f t="shared" si="2"/>
        <v>0</v>
      </c>
      <c r="AM6" s="29">
        <f t="shared" si="2"/>
        <v>0</v>
      </c>
      <c r="AN6" s="38">
        <f t="shared" si="2"/>
        <v>0</v>
      </c>
      <c r="AO6" s="29">
        <f t="shared" si="2"/>
        <v>0</v>
      </c>
      <c r="AP6" s="29">
        <f t="shared" si="2"/>
        <v>234760000</v>
      </c>
      <c r="AQ6" s="31">
        <f aca="true" t="shared" si="5" ref="AQ6:AQ69">E6+F6+G6+H6+X6+Y6+AO6+AP6</f>
        <v>403760015</v>
      </c>
    </row>
    <row r="7" spans="1:43" ht="13.5" customHeight="1" thickBot="1">
      <c r="A7" s="89"/>
      <c r="B7" s="90"/>
      <c r="C7" s="13"/>
      <c r="D7" s="11" t="s">
        <v>133</v>
      </c>
      <c r="E7" s="29"/>
      <c r="F7" s="29"/>
      <c r="G7" s="29">
        <v>169000015</v>
      </c>
      <c r="H7" s="29"/>
      <c r="I7" s="42"/>
      <c r="J7" s="29"/>
      <c r="K7" s="29"/>
      <c r="L7" s="29"/>
      <c r="M7" s="29"/>
      <c r="N7" s="29"/>
      <c r="O7" s="29">
        <f t="shared" si="3"/>
        <v>0</v>
      </c>
      <c r="P7" s="29"/>
      <c r="Q7" s="29"/>
      <c r="R7" s="29"/>
      <c r="S7" s="29"/>
      <c r="T7" s="29"/>
      <c r="U7" s="29"/>
      <c r="V7" s="29"/>
      <c r="W7" s="38"/>
      <c r="X7" s="29"/>
      <c r="Y7" s="29"/>
      <c r="Z7" s="42"/>
      <c r="AA7" s="29"/>
      <c r="AB7" s="29"/>
      <c r="AC7" s="29"/>
      <c r="AD7" s="29"/>
      <c r="AE7" s="29"/>
      <c r="AF7" s="29">
        <f t="shared" si="4"/>
        <v>0</v>
      </c>
      <c r="AG7" s="29"/>
      <c r="AH7" s="29"/>
      <c r="AI7" s="29"/>
      <c r="AJ7" s="29"/>
      <c r="AK7" s="29"/>
      <c r="AL7" s="29"/>
      <c r="AM7" s="29"/>
      <c r="AN7" s="38"/>
      <c r="AO7" s="29"/>
      <c r="AP7" s="29">
        <v>234760000</v>
      </c>
      <c r="AQ7" s="31">
        <f t="shared" si="5"/>
        <v>403760015</v>
      </c>
    </row>
    <row r="8" spans="1:43" ht="13.5" customHeight="1" thickBot="1">
      <c r="A8" s="89"/>
      <c r="B8" s="57" t="s">
        <v>134</v>
      </c>
      <c r="C8" s="58"/>
      <c r="D8" s="58"/>
      <c r="E8" s="29">
        <f>E9+E15+E22+E29</f>
        <v>667585137</v>
      </c>
      <c r="F8" s="29">
        <f aca="true" t="shared" si="6" ref="F8:N8">F9+F15+F22+F29</f>
        <v>1049148187</v>
      </c>
      <c r="G8" s="29">
        <f t="shared" si="6"/>
        <v>0</v>
      </c>
      <c r="H8" s="29">
        <f t="shared" si="6"/>
        <v>112910480</v>
      </c>
      <c r="I8" s="42">
        <f t="shared" si="6"/>
        <v>0</v>
      </c>
      <c r="J8" s="29">
        <f t="shared" si="6"/>
        <v>96053948</v>
      </c>
      <c r="K8" s="29">
        <f t="shared" si="6"/>
        <v>62000</v>
      </c>
      <c r="L8" s="29">
        <f t="shared" si="6"/>
        <v>0</v>
      </c>
      <c r="M8" s="29">
        <f t="shared" si="6"/>
        <v>11859332</v>
      </c>
      <c r="N8" s="29">
        <f t="shared" si="6"/>
        <v>186835</v>
      </c>
      <c r="O8" s="29">
        <f t="shared" si="3"/>
        <v>0</v>
      </c>
      <c r="P8" s="29">
        <f aca="true" t="shared" si="7" ref="P8:AE8">P9+P15+P22+P29</f>
        <v>0</v>
      </c>
      <c r="Q8" s="29">
        <f t="shared" si="7"/>
        <v>0</v>
      </c>
      <c r="R8" s="29">
        <f t="shared" si="7"/>
        <v>0</v>
      </c>
      <c r="S8" s="29">
        <f t="shared" si="7"/>
        <v>0</v>
      </c>
      <c r="T8" s="29">
        <f t="shared" si="7"/>
        <v>0</v>
      </c>
      <c r="U8" s="29">
        <f t="shared" si="7"/>
        <v>0</v>
      </c>
      <c r="V8" s="29">
        <f t="shared" si="7"/>
        <v>0</v>
      </c>
      <c r="W8" s="38">
        <f t="shared" si="7"/>
        <v>0</v>
      </c>
      <c r="X8" s="29">
        <f t="shared" si="7"/>
        <v>348768386</v>
      </c>
      <c r="Y8" s="29">
        <f t="shared" si="7"/>
        <v>80599258</v>
      </c>
      <c r="Z8" s="42">
        <f t="shared" si="7"/>
        <v>0</v>
      </c>
      <c r="AA8" s="29">
        <f t="shared" si="7"/>
        <v>1984051</v>
      </c>
      <c r="AB8" s="29">
        <f t="shared" si="7"/>
        <v>0</v>
      </c>
      <c r="AC8" s="29">
        <f t="shared" si="7"/>
        <v>0</v>
      </c>
      <c r="AD8" s="29">
        <f t="shared" si="7"/>
        <v>36628000</v>
      </c>
      <c r="AE8" s="29">
        <f t="shared" si="7"/>
        <v>0</v>
      </c>
      <c r="AF8" s="29">
        <f t="shared" si="4"/>
        <v>762</v>
      </c>
      <c r="AG8" s="29">
        <f aca="true" t="shared" si="8" ref="AG8:AP8">AG9+AG15+AG22+AG29</f>
        <v>0</v>
      </c>
      <c r="AH8" s="29">
        <f t="shared" si="8"/>
        <v>762</v>
      </c>
      <c r="AI8" s="29">
        <f t="shared" si="8"/>
        <v>0</v>
      </c>
      <c r="AJ8" s="29">
        <f t="shared" si="8"/>
        <v>0</v>
      </c>
      <c r="AK8" s="29">
        <f t="shared" si="8"/>
        <v>0</v>
      </c>
      <c r="AL8" s="29">
        <f t="shared" si="8"/>
        <v>0</v>
      </c>
      <c r="AM8" s="29">
        <f t="shared" si="8"/>
        <v>0</v>
      </c>
      <c r="AN8" s="38">
        <f t="shared" si="8"/>
        <v>0</v>
      </c>
      <c r="AO8" s="29">
        <f t="shared" si="8"/>
        <v>0</v>
      </c>
      <c r="AP8" s="29">
        <f t="shared" si="8"/>
        <v>0</v>
      </c>
      <c r="AQ8" s="31">
        <f t="shared" si="5"/>
        <v>2259011448</v>
      </c>
    </row>
    <row r="9" spans="1:43" ht="13.5" customHeight="1" thickBot="1">
      <c r="A9" s="89"/>
      <c r="B9" s="89"/>
      <c r="C9" s="57" t="s">
        <v>135</v>
      </c>
      <c r="D9" s="58"/>
      <c r="E9" s="29">
        <f>E10+E11+E12+E13+E14</f>
        <v>527297204</v>
      </c>
      <c r="F9" s="29">
        <f aca="true" t="shared" si="9" ref="F9:N9">F10+F11+F12+F13+F14</f>
        <v>205982707</v>
      </c>
      <c r="G9" s="29">
        <f t="shared" si="9"/>
        <v>0</v>
      </c>
      <c r="H9" s="29">
        <f t="shared" si="9"/>
        <v>99002000</v>
      </c>
      <c r="I9" s="42">
        <f t="shared" si="9"/>
        <v>0</v>
      </c>
      <c r="J9" s="29">
        <f t="shared" si="9"/>
        <v>96053948</v>
      </c>
      <c r="K9" s="29">
        <f t="shared" si="9"/>
        <v>0</v>
      </c>
      <c r="L9" s="29">
        <f t="shared" si="9"/>
        <v>0</v>
      </c>
      <c r="M9" s="29">
        <f t="shared" si="9"/>
        <v>0</v>
      </c>
      <c r="N9" s="29">
        <f t="shared" si="9"/>
        <v>0</v>
      </c>
      <c r="O9" s="29">
        <f t="shared" si="3"/>
        <v>0</v>
      </c>
      <c r="P9" s="29">
        <f aca="true" t="shared" si="10" ref="P9:AE9">P10+P11+P12+P13+P14</f>
        <v>0</v>
      </c>
      <c r="Q9" s="29">
        <f t="shared" si="10"/>
        <v>0</v>
      </c>
      <c r="R9" s="29">
        <f t="shared" si="10"/>
        <v>0</v>
      </c>
      <c r="S9" s="29">
        <f t="shared" si="10"/>
        <v>0</v>
      </c>
      <c r="T9" s="29">
        <f t="shared" si="10"/>
        <v>0</v>
      </c>
      <c r="U9" s="29">
        <f t="shared" si="10"/>
        <v>0</v>
      </c>
      <c r="V9" s="29">
        <f t="shared" si="10"/>
        <v>0</v>
      </c>
      <c r="W9" s="38">
        <f t="shared" si="10"/>
        <v>0</v>
      </c>
      <c r="X9" s="29">
        <f t="shared" si="10"/>
        <v>15055155</v>
      </c>
      <c r="Y9" s="29">
        <f t="shared" si="10"/>
        <v>8000000</v>
      </c>
      <c r="Z9" s="42">
        <f t="shared" si="10"/>
        <v>0</v>
      </c>
      <c r="AA9" s="29">
        <f t="shared" si="10"/>
        <v>1984051</v>
      </c>
      <c r="AB9" s="29">
        <f t="shared" si="10"/>
        <v>0</v>
      </c>
      <c r="AC9" s="29">
        <f t="shared" si="10"/>
        <v>0</v>
      </c>
      <c r="AD9" s="29">
        <f t="shared" si="10"/>
        <v>0</v>
      </c>
      <c r="AE9" s="29">
        <f t="shared" si="10"/>
        <v>0</v>
      </c>
      <c r="AF9" s="29">
        <f t="shared" si="4"/>
        <v>0</v>
      </c>
      <c r="AG9" s="29">
        <f aca="true" t="shared" si="11" ref="AG9:AP9">AG10+AG11+AG12+AG13+AG14</f>
        <v>0</v>
      </c>
      <c r="AH9" s="29">
        <f t="shared" si="11"/>
        <v>0</v>
      </c>
      <c r="AI9" s="29">
        <f t="shared" si="11"/>
        <v>0</v>
      </c>
      <c r="AJ9" s="29">
        <f t="shared" si="11"/>
        <v>0</v>
      </c>
      <c r="AK9" s="29">
        <f t="shared" si="11"/>
        <v>0</v>
      </c>
      <c r="AL9" s="29">
        <f t="shared" si="11"/>
        <v>0</v>
      </c>
      <c r="AM9" s="29">
        <f t="shared" si="11"/>
        <v>0</v>
      </c>
      <c r="AN9" s="38">
        <f t="shared" si="11"/>
        <v>0</v>
      </c>
      <c r="AO9" s="29">
        <f t="shared" si="11"/>
        <v>0</v>
      </c>
      <c r="AP9" s="29">
        <f t="shared" si="11"/>
        <v>0</v>
      </c>
      <c r="AQ9" s="31">
        <f t="shared" si="5"/>
        <v>855337066</v>
      </c>
    </row>
    <row r="10" spans="1:43" ht="13.5" customHeight="1" thickBot="1">
      <c r="A10" s="89"/>
      <c r="B10" s="89"/>
      <c r="C10" s="89"/>
      <c r="D10" s="11" t="s">
        <v>136</v>
      </c>
      <c r="E10" s="29">
        <v>6297204</v>
      </c>
      <c r="F10" s="29">
        <v>25982707</v>
      </c>
      <c r="G10" s="29"/>
      <c r="H10" s="29">
        <v>1000000</v>
      </c>
      <c r="I10" s="42"/>
      <c r="J10" s="29"/>
      <c r="K10" s="29"/>
      <c r="L10" s="29"/>
      <c r="M10" s="29"/>
      <c r="N10" s="29"/>
      <c r="O10" s="29">
        <f t="shared" si="3"/>
        <v>0</v>
      </c>
      <c r="P10" s="29"/>
      <c r="Q10" s="29"/>
      <c r="R10" s="29"/>
      <c r="S10" s="29"/>
      <c r="T10" s="29"/>
      <c r="U10" s="29"/>
      <c r="V10" s="29"/>
      <c r="W10" s="38"/>
      <c r="X10" s="29">
        <v>55155</v>
      </c>
      <c r="Y10" s="29">
        <v>1000000</v>
      </c>
      <c r="Z10" s="42"/>
      <c r="AA10" s="29"/>
      <c r="AB10" s="29"/>
      <c r="AC10" s="29"/>
      <c r="AD10" s="29"/>
      <c r="AE10" s="29"/>
      <c r="AF10" s="29">
        <f t="shared" si="4"/>
        <v>0</v>
      </c>
      <c r="AG10" s="29"/>
      <c r="AH10" s="29"/>
      <c r="AI10" s="29"/>
      <c r="AJ10" s="29"/>
      <c r="AK10" s="29"/>
      <c r="AL10" s="29"/>
      <c r="AM10" s="29"/>
      <c r="AN10" s="38"/>
      <c r="AO10" s="29"/>
      <c r="AP10" s="29"/>
      <c r="AQ10" s="31">
        <f t="shared" si="5"/>
        <v>34335066</v>
      </c>
    </row>
    <row r="11" spans="1:43" ht="13.5" customHeight="1" thickBot="1">
      <c r="A11" s="89"/>
      <c r="B11" s="89"/>
      <c r="C11" s="89"/>
      <c r="D11" s="11" t="s">
        <v>137</v>
      </c>
      <c r="E11" s="29">
        <v>200000000</v>
      </c>
      <c r="F11" s="29">
        <v>75000000</v>
      </c>
      <c r="G11" s="29"/>
      <c r="H11" s="29">
        <v>46000000</v>
      </c>
      <c r="I11" s="42"/>
      <c r="J11" s="29">
        <v>45000000</v>
      </c>
      <c r="K11" s="29"/>
      <c r="L11" s="29"/>
      <c r="M11" s="29"/>
      <c r="N11" s="29"/>
      <c r="O11" s="29">
        <f t="shared" si="3"/>
        <v>0</v>
      </c>
      <c r="P11" s="29"/>
      <c r="Q11" s="29"/>
      <c r="R11" s="29"/>
      <c r="S11" s="29"/>
      <c r="T11" s="29"/>
      <c r="U11" s="29"/>
      <c r="V11" s="29"/>
      <c r="W11" s="38"/>
      <c r="X11" s="29">
        <v>10000000</v>
      </c>
      <c r="Y11" s="29">
        <v>2000000</v>
      </c>
      <c r="Z11" s="42"/>
      <c r="AA11" s="29">
        <v>1984051</v>
      </c>
      <c r="AB11" s="29"/>
      <c r="AC11" s="29"/>
      <c r="AD11" s="29"/>
      <c r="AE11" s="29"/>
      <c r="AF11" s="29">
        <f t="shared" si="4"/>
        <v>0</v>
      </c>
      <c r="AG11" s="29"/>
      <c r="AH11" s="29"/>
      <c r="AI11" s="29"/>
      <c r="AJ11" s="29"/>
      <c r="AK11" s="29"/>
      <c r="AL11" s="29"/>
      <c r="AM11" s="29"/>
      <c r="AN11" s="38"/>
      <c r="AO11" s="29"/>
      <c r="AP11" s="29"/>
      <c r="AQ11" s="31">
        <f t="shared" si="5"/>
        <v>333000000</v>
      </c>
    </row>
    <row r="12" spans="1:43" ht="13.5" customHeight="1" thickBot="1">
      <c r="A12" s="89"/>
      <c r="B12" s="89"/>
      <c r="C12" s="89"/>
      <c r="D12" s="11" t="s">
        <v>138</v>
      </c>
      <c r="E12" s="29">
        <v>230000000</v>
      </c>
      <c r="F12" s="29">
        <v>75000000</v>
      </c>
      <c r="G12" s="29"/>
      <c r="H12" s="29">
        <v>2000</v>
      </c>
      <c r="I12" s="42"/>
      <c r="J12" s="29"/>
      <c r="K12" s="29"/>
      <c r="L12" s="29"/>
      <c r="M12" s="29"/>
      <c r="N12" s="29"/>
      <c r="O12" s="29">
        <f t="shared" si="3"/>
        <v>0</v>
      </c>
      <c r="P12" s="29"/>
      <c r="Q12" s="29"/>
      <c r="R12" s="29"/>
      <c r="S12" s="29"/>
      <c r="T12" s="29"/>
      <c r="U12" s="29"/>
      <c r="V12" s="29"/>
      <c r="W12" s="38"/>
      <c r="X12" s="29">
        <v>5000000</v>
      </c>
      <c r="Y12" s="29"/>
      <c r="Z12" s="42"/>
      <c r="AA12" s="29"/>
      <c r="AB12" s="29"/>
      <c r="AC12" s="29"/>
      <c r="AD12" s="29"/>
      <c r="AE12" s="29"/>
      <c r="AF12" s="29">
        <f t="shared" si="4"/>
        <v>0</v>
      </c>
      <c r="AG12" s="29"/>
      <c r="AH12" s="29"/>
      <c r="AI12" s="29"/>
      <c r="AJ12" s="29"/>
      <c r="AK12" s="29"/>
      <c r="AL12" s="29"/>
      <c r="AM12" s="29"/>
      <c r="AN12" s="38"/>
      <c r="AO12" s="29"/>
      <c r="AP12" s="29"/>
      <c r="AQ12" s="31">
        <f t="shared" si="5"/>
        <v>310002000</v>
      </c>
    </row>
    <row r="13" spans="1:43" ht="13.5" customHeight="1" thickBot="1">
      <c r="A13" s="89"/>
      <c r="B13" s="89"/>
      <c r="C13" s="89"/>
      <c r="D13" s="11" t="s">
        <v>139</v>
      </c>
      <c r="E13" s="29">
        <v>81000000</v>
      </c>
      <c r="F13" s="29">
        <v>20000000</v>
      </c>
      <c r="G13" s="29"/>
      <c r="H13" s="29">
        <v>52000000</v>
      </c>
      <c r="I13" s="42"/>
      <c r="J13" s="29">
        <v>51053948</v>
      </c>
      <c r="K13" s="29"/>
      <c r="L13" s="29"/>
      <c r="M13" s="29"/>
      <c r="N13" s="29"/>
      <c r="O13" s="29">
        <f t="shared" si="3"/>
        <v>0</v>
      </c>
      <c r="P13" s="29"/>
      <c r="Q13" s="29"/>
      <c r="R13" s="29"/>
      <c r="S13" s="29"/>
      <c r="T13" s="29"/>
      <c r="U13" s="29"/>
      <c r="V13" s="29"/>
      <c r="W13" s="38"/>
      <c r="X13" s="29"/>
      <c r="Y13" s="29">
        <v>5000000</v>
      </c>
      <c r="Z13" s="42"/>
      <c r="AA13" s="29"/>
      <c r="AB13" s="29"/>
      <c r="AC13" s="29"/>
      <c r="AD13" s="29"/>
      <c r="AE13" s="29"/>
      <c r="AF13" s="29">
        <f t="shared" si="4"/>
        <v>0</v>
      </c>
      <c r="AG13" s="29"/>
      <c r="AH13" s="29"/>
      <c r="AI13" s="29"/>
      <c r="AJ13" s="29"/>
      <c r="AK13" s="29"/>
      <c r="AL13" s="29"/>
      <c r="AM13" s="29"/>
      <c r="AN13" s="38"/>
      <c r="AO13" s="29"/>
      <c r="AP13" s="29"/>
      <c r="AQ13" s="31">
        <f t="shared" si="5"/>
        <v>158000000</v>
      </c>
    </row>
    <row r="14" spans="1:43" ht="13.5" customHeight="1" thickBot="1">
      <c r="A14" s="89"/>
      <c r="B14" s="89"/>
      <c r="C14" s="90"/>
      <c r="D14" s="11" t="s">
        <v>140</v>
      </c>
      <c r="E14" s="29">
        <v>10000000</v>
      </c>
      <c r="F14" s="29">
        <v>10000000</v>
      </c>
      <c r="G14" s="29"/>
      <c r="H14" s="29"/>
      <c r="I14" s="42"/>
      <c r="J14" s="29"/>
      <c r="K14" s="29"/>
      <c r="L14" s="29"/>
      <c r="M14" s="29"/>
      <c r="N14" s="29"/>
      <c r="O14" s="29">
        <f t="shared" si="3"/>
        <v>0</v>
      </c>
      <c r="P14" s="29"/>
      <c r="Q14" s="29"/>
      <c r="R14" s="29"/>
      <c r="S14" s="29"/>
      <c r="T14" s="29"/>
      <c r="U14" s="29"/>
      <c r="V14" s="29"/>
      <c r="W14" s="38"/>
      <c r="X14" s="29"/>
      <c r="Y14" s="29"/>
      <c r="Z14" s="42"/>
      <c r="AA14" s="29"/>
      <c r="AB14" s="29"/>
      <c r="AC14" s="29"/>
      <c r="AD14" s="29"/>
      <c r="AE14" s="29"/>
      <c r="AF14" s="29">
        <f t="shared" si="4"/>
        <v>0</v>
      </c>
      <c r="AG14" s="29"/>
      <c r="AH14" s="29"/>
      <c r="AI14" s="29"/>
      <c r="AJ14" s="29"/>
      <c r="AK14" s="29"/>
      <c r="AL14" s="29"/>
      <c r="AM14" s="29"/>
      <c r="AN14" s="38"/>
      <c r="AO14" s="29"/>
      <c r="AP14" s="29"/>
      <c r="AQ14" s="31">
        <f t="shared" si="5"/>
        <v>20000000</v>
      </c>
    </row>
    <row r="15" spans="1:43" ht="13.5" customHeight="1" thickBot="1">
      <c r="A15" s="89"/>
      <c r="B15" s="89"/>
      <c r="C15" s="57" t="s">
        <v>141</v>
      </c>
      <c r="D15" s="58"/>
      <c r="E15" s="29">
        <f>E16+E17+E18+E19+E20+E21</f>
        <v>80149729</v>
      </c>
      <c r="F15" s="29">
        <f aca="true" t="shared" si="12" ref="F15:N15">F16+F17+F18+F19+F20+F21</f>
        <v>307536594</v>
      </c>
      <c r="G15" s="29">
        <f t="shared" si="12"/>
        <v>0</v>
      </c>
      <c r="H15" s="29">
        <f t="shared" si="12"/>
        <v>12500000</v>
      </c>
      <c r="I15" s="42">
        <f t="shared" si="12"/>
        <v>0</v>
      </c>
      <c r="J15" s="29">
        <f t="shared" si="12"/>
        <v>0</v>
      </c>
      <c r="K15" s="29">
        <f t="shared" si="12"/>
        <v>62000</v>
      </c>
      <c r="L15" s="29">
        <f t="shared" si="12"/>
        <v>0</v>
      </c>
      <c r="M15" s="29">
        <f t="shared" si="12"/>
        <v>11859332</v>
      </c>
      <c r="N15" s="29">
        <f t="shared" si="12"/>
        <v>186835</v>
      </c>
      <c r="O15" s="29">
        <f t="shared" si="3"/>
        <v>0</v>
      </c>
      <c r="P15" s="29">
        <f aca="true" t="shared" si="13" ref="P15:AE15">P16+P17+P18+P19+P20+P21</f>
        <v>0</v>
      </c>
      <c r="Q15" s="29">
        <f t="shared" si="13"/>
        <v>0</v>
      </c>
      <c r="R15" s="29">
        <f t="shared" si="13"/>
        <v>0</v>
      </c>
      <c r="S15" s="29">
        <f t="shared" si="13"/>
        <v>0</v>
      </c>
      <c r="T15" s="29">
        <f t="shared" si="13"/>
        <v>0</v>
      </c>
      <c r="U15" s="29">
        <f t="shared" si="13"/>
        <v>0</v>
      </c>
      <c r="V15" s="29">
        <f t="shared" si="13"/>
        <v>0</v>
      </c>
      <c r="W15" s="38">
        <f t="shared" si="13"/>
        <v>0</v>
      </c>
      <c r="X15" s="29">
        <f t="shared" si="13"/>
        <v>218713231</v>
      </c>
      <c r="Y15" s="29">
        <f t="shared" si="13"/>
        <v>68778258</v>
      </c>
      <c r="Z15" s="42">
        <f t="shared" si="13"/>
        <v>0</v>
      </c>
      <c r="AA15" s="29">
        <f t="shared" si="13"/>
        <v>0</v>
      </c>
      <c r="AB15" s="29">
        <f t="shared" si="13"/>
        <v>0</v>
      </c>
      <c r="AC15" s="29">
        <f t="shared" si="13"/>
        <v>0</v>
      </c>
      <c r="AD15" s="29">
        <f t="shared" si="13"/>
        <v>36628000</v>
      </c>
      <c r="AE15" s="29">
        <f t="shared" si="13"/>
        <v>0</v>
      </c>
      <c r="AF15" s="29">
        <f t="shared" si="4"/>
        <v>0</v>
      </c>
      <c r="AG15" s="29">
        <f aca="true" t="shared" si="14" ref="AG15:AP15">AG16+AG17+AG18+AG19+AG20+AG21</f>
        <v>0</v>
      </c>
      <c r="AH15" s="29">
        <f t="shared" si="14"/>
        <v>0</v>
      </c>
      <c r="AI15" s="29">
        <f t="shared" si="14"/>
        <v>0</v>
      </c>
      <c r="AJ15" s="29">
        <f t="shared" si="14"/>
        <v>0</v>
      </c>
      <c r="AK15" s="29">
        <f t="shared" si="14"/>
        <v>0</v>
      </c>
      <c r="AL15" s="29">
        <f t="shared" si="14"/>
        <v>0</v>
      </c>
      <c r="AM15" s="29">
        <f t="shared" si="14"/>
        <v>0</v>
      </c>
      <c r="AN15" s="38">
        <f t="shared" si="14"/>
        <v>0</v>
      </c>
      <c r="AO15" s="29">
        <f t="shared" si="14"/>
        <v>0</v>
      </c>
      <c r="AP15" s="29">
        <f t="shared" si="14"/>
        <v>0</v>
      </c>
      <c r="AQ15" s="31">
        <f t="shared" si="5"/>
        <v>687677812</v>
      </c>
    </row>
    <row r="16" spans="1:43" ht="13.5" customHeight="1" thickBot="1">
      <c r="A16" s="89"/>
      <c r="B16" s="89"/>
      <c r="C16" s="89"/>
      <c r="D16" s="11" t="s">
        <v>142</v>
      </c>
      <c r="E16" s="29">
        <v>149729</v>
      </c>
      <c r="F16" s="29">
        <v>42536594</v>
      </c>
      <c r="G16" s="29"/>
      <c r="H16" s="29">
        <v>200000</v>
      </c>
      <c r="I16" s="42"/>
      <c r="J16" s="29"/>
      <c r="K16" s="29"/>
      <c r="L16" s="29"/>
      <c r="M16" s="29"/>
      <c r="N16" s="29"/>
      <c r="O16" s="29">
        <f t="shared" si="3"/>
        <v>0</v>
      </c>
      <c r="P16" s="29"/>
      <c r="Q16" s="29"/>
      <c r="R16" s="29"/>
      <c r="S16" s="29"/>
      <c r="T16" s="29"/>
      <c r="U16" s="29"/>
      <c r="V16" s="29"/>
      <c r="W16" s="38"/>
      <c r="X16" s="29">
        <v>713231</v>
      </c>
      <c r="Y16" s="29">
        <v>1000000</v>
      </c>
      <c r="Z16" s="42"/>
      <c r="AA16" s="29"/>
      <c r="AB16" s="29"/>
      <c r="AC16" s="29"/>
      <c r="AD16" s="29"/>
      <c r="AE16" s="29"/>
      <c r="AF16" s="29">
        <f t="shared" si="4"/>
        <v>0</v>
      </c>
      <c r="AG16" s="29"/>
      <c r="AH16" s="29"/>
      <c r="AI16" s="29"/>
      <c r="AJ16" s="29"/>
      <c r="AK16" s="29"/>
      <c r="AL16" s="29"/>
      <c r="AM16" s="29"/>
      <c r="AN16" s="38"/>
      <c r="AO16" s="29"/>
      <c r="AP16" s="29"/>
      <c r="AQ16" s="31">
        <f t="shared" si="5"/>
        <v>44599554</v>
      </c>
    </row>
    <row r="17" spans="1:43" ht="13.5" customHeight="1" thickBot="1">
      <c r="A17" s="89"/>
      <c r="B17" s="89"/>
      <c r="C17" s="89"/>
      <c r="D17" s="11" t="s">
        <v>143</v>
      </c>
      <c r="E17" s="29">
        <v>60000000</v>
      </c>
      <c r="F17" s="29">
        <v>150000000</v>
      </c>
      <c r="G17" s="29"/>
      <c r="H17" s="29">
        <v>300000</v>
      </c>
      <c r="I17" s="42"/>
      <c r="J17" s="29"/>
      <c r="K17" s="29"/>
      <c r="L17" s="29"/>
      <c r="M17" s="29"/>
      <c r="N17" s="29">
        <v>186835</v>
      </c>
      <c r="O17" s="29">
        <f t="shared" si="3"/>
        <v>0</v>
      </c>
      <c r="P17" s="29"/>
      <c r="Q17" s="29"/>
      <c r="R17" s="29"/>
      <c r="S17" s="29"/>
      <c r="T17" s="29"/>
      <c r="U17" s="29"/>
      <c r="V17" s="29"/>
      <c r="W17" s="38"/>
      <c r="X17" s="29">
        <v>50000000</v>
      </c>
      <c r="Y17" s="29">
        <v>27778258</v>
      </c>
      <c r="Z17" s="42"/>
      <c r="AA17" s="29"/>
      <c r="AB17" s="29"/>
      <c r="AC17" s="29"/>
      <c r="AD17" s="29"/>
      <c r="AE17" s="29"/>
      <c r="AF17" s="29">
        <f t="shared" si="4"/>
        <v>0</v>
      </c>
      <c r="AG17" s="29"/>
      <c r="AH17" s="29"/>
      <c r="AI17" s="29"/>
      <c r="AJ17" s="29"/>
      <c r="AK17" s="29"/>
      <c r="AL17" s="29"/>
      <c r="AM17" s="29"/>
      <c r="AN17" s="38"/>
      <c r="AO17" s="29"/>
      <c r="AP17" s="29"/>
      <c r="AQ17" s="31">
        <f t="shared" si="5"/>
        <v>288078258</v>
      </c>
    </row>
    <row r="18" spans="1:43" ht="13.5" customHeight="1" thickBot="1">
      <c r="A18" s="89"/>
      <c r="B18" s="89"/>
      <c r="C18" s="89"/>
      <c r="D18" s="11" t="s">
        <v>144</v>
      </c>
      <c r="E18" s="29">
        <v>20000000</v>
      </c>
      <c r="F18" s="29">
        <v>50000000</v>
      </c>
      <c r="G18" s="29"/>
      <c r="H18" s="29">
        <v>12000000</v>
      </c>
      <c r="I18" s="42"/>
      <c r="J18" s="29"/>
      <c r="K18" s="29">
        <v>62000</v>
      </c>
      <c r="L18" s="29"/>
      <c r="M18" s="29">
        <v>11859332</v>
      </c>
      <c r="N18" s="29"/>
      <c r="O18" s="29">
        <f t="shared" si="3"/>
        <v>0</v>
      </c>
      <c r="P18" s="29"/>
      <c r="Q18" s="29"/>
      <c r="R18" s="29"/>
      <c r="S18" s="29"/>
      <c r="T18" s="29"/>
      <c r="U18" s="29"/>
      <c r="V18" s="29"/>
      <c r="W18" s="38"/>
      <c r="X18" s="29">
        <v>1000000</v>
      </c>
      <c r="Y18" s="29">
        <v>31000000</v>
      </c>
      <c r="Z18" s="42"/>
      <c r="AA18" s="29"/>
      <c r="AB18" s="29"/>
      <c r="AC18" s="29"/>
      <c r="AD18" s="29">
        <v>30000000</v>
      </c>
      <c r="AE18" s="29"/>
      <c r="AF18" s="29">
        <f t="shared" si="4"/>
        <v>0</v>
      </c>
      <c r="AG18" s="29"/>
      <c r="AH18" s="29"/>
      <c r="AI18" s="29"/>
      <c r="AJ18" s="29"/>
      <c r="AK18" s="29"/>
      <c r="AL18" s="29"/>
      <c r="AM18" s="29"/>
      <c r="AN18" s="38"/>
      <c r="AO18" s="29"/>
      <c r="AP18" s="29"/>
      <c r="AQ18" s="31">
        <f t="shared" si="5"/>
        <v>114000000</v>
      </c>
    </row>
    <row r="19" spans="1:43" ht="13.5" customHeight="1" thickBot="1">
      <c r="A19" s="89"/>
      <c r="B19" s="89"/>
      <c r="C19" s="89"/>
      <c r="D19" s="11" t="s">
        <v>145</v>
      </c>
      <c r="E19" s="29"/>
      <c r="F19" s="29">
        <v>50000000</v>
      </c>
      <c r="G19" s="29"/>
      <c r="H19" s="29"/>
      <c r="I19" s="42"/>
      <c r="J19" s="29"/>
      <c r="K19" s="29"/>
      <c r="L19" s="29"/>
      <c r="M19" s="29"/>
      <c r="N19" s="29"/>
      <c r="O19" s="29">
        <f t="shared" si="3"/>
        <v>0</v>
      </c>
      <c r="P19" s="29"/>
      <c r="Q19" s="29"/>
      <c r="R19" s="29"/>
      <c r="S19" s="29"/>
      <c r="T19" s="29"/>
      <c r="U19" s="29"/>
      <c r="V19" s="29"/>
      <c r="W19" s="38"/>
      <c r="X19" s="29">
        <v>5000000</v>
      </c>
      <c r="Y19" s="29">
        <v>7000000</v>
      </c>
      <c r="Z19" s="42"/>
      <c r="AA19" s="29"/>
      <c r="AB19" s="29"/>
      <c r="AC19" s="29"/>
      <c r="AD19" s="29">
        <v>6628000</v>
      </c>
      <c r="AE19" s="29"/>
      <c r="AF19" s="29">
        <f t="shared" si="4"/>
        <v>0</v>
      </c>
      <c r="AG19" s="29"/>
      <c r="AH19" s="29"/>
      <c r="AI19" s="29"/>
      <c r="AJ19" s="29"/>
      <c r="AK19" s="29"/>
      <c r="AL19" s="29"/>
      <c r="AM19" s="29"/>
      <c r="AN19" s="38"/>
      <c r="AO19" s="29"/>
      <c r="AP19" s="29"/>
      <c r="AQ19" s="31">
        <f t="shared" si="5"/>
        <v>62000000</v>
      </c>
    </row>
    <row r="20" spans="1:43" ht="13.5" customHeight="1" thickBot="1">
      <c r="A20" s="89"/>
      <c r="B20" s="89"/>
      <c r="C20" s="89"/>
      <c r="D20" s="11" t="s">
        <v>146</v>
      </c>
      <c r="E20" s="29"/>
      <c r="F20" s="29">
        <v>10000000</v>
      </c>
      <c r="G20" s="29"/>
      <c r="H20" s="29"/>
      <c r="I20" s="42"/>
      <c r="J20" s="29"/>
      <c r="K20" s="29"/>
      <c r="L20" s="29"/>
      <c r="M20" s="29"/>
      <c r="N20" s="29"/>
      <c r="O20" s="29">
        <f t="shared" si="3"/>
        <v>0</v>
      </c>
      <c r="P20" s="29"/>
      <c r="Q20" s="29"/>
      <c r="R20" s="29"/>
      <c r="S20" s="29"/>
      <c r="T20" s="29"/>
      <c r="U20" s="29"/>
      <c r="V20" s="29"/>
      <c r="W20" s="38"/>
      <c r="X20" s="29">
        <v>12000000</v>
      </c>
      <c r="Y20" s="29"/>
      <c r="Z20" s="42"/>
      <c r="AA20" s="29"/>
      <c r="AB20" s="29"/>
      <c r="AC20" s="29"/>
      <c r="AD20" s="29"/>
      <c r="AE20" s="29"/>
      <c r="AF20" s="29">
        <f t="shared" si="4"/>
        <v>0</v>
      </c>
      <c r="AG20" s="29"/>
      <c r="AH20" s="29"/>
      <c r="AI20" s="29"/>
      <c r="AJ20" s="29"/>
      <c r="AK20" s="29"/>
      <c r="AL20" s="29"/>
      <c r="AM20" s="29"/>
      <c r="AN20" s="38"/>
      <c r="AO20" s="29"/>
      <c r="AP20" s="29"/>
      <c r="AQ20" s="31">
        <f t="shared" si="5"/>
        <v>22000000</v>
      </c>
    </row>
    <row r="21" spans="1:43" ht="13.5" customHeight="1" thickBot="1">
      <c r="A21" s="89"/>
      <c r="B21" s="89"/>
      <c r="C21" s="90"/>
      <c r="D21" s="11" t="s">
        <v>147</v>
      </c>
      <c r="E21" s="29"/>
      <c r="F21" s="29">
        <v>5000000</v>
      </c>
      <c r="G21" s="29"/>
      <c r="H21" s="29"/>
      <c r="I21" s="42"/>
      <c r="J21" s="29"/>
      <c r="K21" s="29"/>
      <c r="L21" s="29"/>
      <c r="M21" s="29"/>
      <c r="N21" s="29"/>
      <c r="O21" s="29">
        <f t="shared" si="3"/>
        <v>0</v>
      </c>
      <c r="P21" s="29"/>
      <c r="Q21" s="29"/>
      <c r="R21" s="29"/>
      <c r="S21" s="29"/>
      <c r="T21" s="29"/>
      <c r="U21" s="29"/>
      <c r="V21" s="29"/>
      <c r="W21" s="38"/>
      <c r="X21" s="29">
        <v>150000000</v>
      </c>
      <c r="Y21" s="29">
        <v>2000000</v>
      </c>
      <c r="Z21" s="42"/>
      <c r="AA21" s="29"/>
      <c r="AB21" s="29"/>
      <c r="AC21" s="29"/>
      <c r="AD21" s="29"/>
      <c r="AE21" s="29"/>
      <c r="AF21" s="29">
        <f t="shared" si="4"/>
        <v>0</v>
      </c>
      <c r="AG21" s="29"/>
      <c r="AH21" s="29"/>
      <c r="AI21" s="29"/>
      <c r="AJ21" s="29"/>
      <c r="AK21" s="29"/>
      <c r="AL21" s="29"/>
      <c r="AM21" s="29"/>
      <c r="AN21" s="38"/>
      <c r="AO21" s="29"/>
      <c r="AP21" s="29"/>
      <c r="AQ21" s="31">
        <f t="shared" si="5"/>
        <v>157000000</v>
      </c>
    </row>
    <row r="22" spans="1:43" ht="13.5" customHeight="1" thickBot="1">
      <c r="A22" s="89"/>
      <c r="B22" s="89"/>
      <c r="C22" s="57" t="s">
        <v>148</v>
      </c>
      <c r="D22" s="58"/>
      <c r="E22" s="29">
        <f>E23+E24+E25+E26+E27+E28</f>
        <v>60138204</v>
      </c>
      <c r="F22" s="29">
        <f aca="true" t="shared" si="15" ref="F22:N22">F23+F24+F25+F26+F27+F28</f>
        <v>535628886</v>
      </c>
      <c r="G22" s="29">
        <f t="shared" si="15"/>
        <v>0</v>
      </c>
      <c r="H22" s="29">
        <f t="shared" si="15"/>
        <v>1408480</v>
      </c>
      <c r="I22" s="42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3"/>
        <v>0</v>
      </c>
      <c r="P22" s="29">
        <f aca="true" t="shared" si="16" ref="P22:AE22">P23+P24+P25+P26+P27+P28</f>
        <v>0</v>
      </c>
      <c r="Q22" s="29">
        <f t="shared" si="16"/>
        <v>0</v>
      </c>
      <c r="R22" s="29">
        <f t="shared" si="16"/>
        <v>0</v>
      </c>
      <c r="S22" s="29">
        <f t="shared" si="16"/>
        <v>0</v>
      </c>
      <c r="T22" s="29">
        <f t="shared" si="16"/>
        <v>0</v>
      </c>
      <c r="U22" s="29">
        <f t="shared" si="16"/>
        <v>0</v>
      </c>
      <c r="V22" s="29">
        <f t="shared" si="16"/>
        <v>0</v>
      </c>
      <c r="W22" s="38">
        <f t="shared" si="16"/>
        <v>0</v>
      </c>
      <c r="X22" s="29">
        <f t="shared" si="16"/>
        <v>70000000</v>
      </c>
      <c r="Y22" s="29">
        <f t="shared" si="16"/>
        <v>21000</v>
      </c>
      <c r="Z22" s="42">
        <f t="shared" si="16"/>
        <v>0</v>
      </c>
      <c r="AA22" s="29">
        <f t="shared" si="16"/>
        <v>0</v>
      </c>
      <c r="AB22" s="29">
        <f t="shared" si="16"/>
        <v>0</v>
      </c>
      <c r="AC22" s="29">
        <f t="shared" si="16"/>
        <v>0</v>
      </c>
      <c r="AD22" s="29">
        <f t="shared" si="16"/>
        <v>0</v>
      </c>
      <c r="AE22" s="29">
        <f t="shared" si="16"/>
        <v>0</v>
      </c>
      <c r="AF22" s="29">
        <f t="shared" si="4"/>
        <v>762</v>
      </c>
      <c r="AG22" s="29">
        <f aca="true" t="shared" si="17" ref="AG22:AP22">AG23+AG24+AG25+AG26+AG27+AG28</f>
        <v>0</v>
      </c>
      <c r="AH22" s="29">
        <f t="shared" si="17"/>
        <v>762</v>
      </c>
      <c r="AI22" s="29">
        <f t="shared" si="17"/>
        <v>0</v>
      </c>
      <c r="AJ22" s="29">
        <f t="shared" si="17"/>
        <v>0</v>
      </c>
      <c r="AK22" s="29">
        <f t="shared" si="17"/>
        <v>0</v>
      </c>
      <c r="AL22" s="29">
        <f t="shared" si="17"/>
        <v>0</v>
      </c>
      <c r="AM22" s="29">
        <f t="shared" si="17"/>
        <v>0</v>
      </c>
      <c r="AN22" s="38">
        <f t="shared" si="17"/>
        <v>0</v>
      </c>
      <c r="AO22" s="29">
        <f t="shared" si="17"/>
        <v>0</v>
      </c>
      <c r="AP22" s="29">
        <f t="shared" si="17"/>
        <v>0</v>
      </c>
      <c r="AQ22" s="31">
        <f t="shared" si="5"/>
        <v>667196570</v>
      </c>
    </row>
    <row r="23" spans="1:43" ht="13.5" customHeight="1" thickBot="1">
      <c r="A23" s="89"/>
      <c r="B23" s="89"/>
      <c r="C23" s="89"/>
      <c r="D23" s="11" t="s">
        <v>149</v>
      </c>
      <c r="E23" s="29">
        <v>20000000</v>
      </c>
      <c r="F23" s="29">
        <v>100000000</v>
      </c>
      <c r="G23" s="29"/>
      <c r="H23" s="29"/>
      <c r="I23" s="42"/>
      <c r="J23" s="29"/>
      <c r="K23" s="29"/>
      <c r="L23" s="29"/>
      <c r="M23" s="29"/>
      <c r="N23" s="29"/>
      <c r="O23" s="29">
        <f t="shared" si="3"/>
        <v>0</v>
      </c>
      <c r="P23" s="29"/>
      <c r="Q23" s="29"/>
      <c r="R23" s="29"/>
      <c r="S23" s="29"/>
      <c r="T23" s="29"/>
      <c r="U23" s="29"/>
      <c r="V23" s="29"/>
      <c r="W23" s="38"/>
      <c r="X23" s="29">
        <v>20000000</v>
      </c>
      <c r="Y23" s="29">
        <v>1000</v>
      </c>
      <c r="Z23" s="42"/>
      <c r="AA23" s="29"/>
      <c r="AB23" s="29"/>
      <c r="AC23" s="29"/>
      <c r="AD23" s="29"/>
      <c r="AE23" s="29"/>
      <c r="AF23" s="29">
        <f t="shared" si="4"/>
        <v>762</v>
      </c>
      <c r="AG23" s="29"/>
      <c r="AH23" s="29">
        <v>762</v>
      </c>
      <c r="AI23" s="29"/>
      <c r="AJ23" s="29"/>
      <c r="AK23" s="29"/>
      <c r="AL23" s="29"/>
      <c r="AM23" s="29"/>
      <c r="AN23" s="38"/>
      <c r="AO23" s="29"/>
      <c r="AP23" s="29"/>
      <c r="AQ23" s="31">
        <f t="shared" si="5"/>
        <v>140001000</v>
      </c>
    </row>
    <row r="24" spans="1:43" ht="13.5" customHeight="1" thickBot="1">
      <c r="A24" s="89"/>
      <c r="B24" s="89"/>
      <c r="C24" s="89"/>
      <c r="D24" s="11" t="s">
        <v>150</v>
      </c>
      <c r="E24" s="29">
        <v>2000000</v>
      </c>
      <c r="F24" s="29">
        <v>100000000</v>
      </c>
      <c r="G24" s="29"/>
      <c r="H24" s="29">
        <v>408480</v>
      </c>
      <c r="I24" s="42"/>
      <c r="J24" s="29"/>
      <c r="K24" s="29"/>
      <c r="L24" s="29"/>
      <c r="M24" s="29"/>
      <c r="N24" s="29"/>
      <c r="O24" s="29">
        <f t="shared" si="3"/>
        <v>0</v>
      </c>
      <c r="P24" s="29"/>
      <c r="Q24" s="29"/>
      <c r="R24" s="29"/>
      <c r="S24" s="29"/>
      <c r="T24" s="29"/>
      <c r="U24" s="29"/>
      <c r="V24" s="29"/>
      <c r="W24" s="38"/>
      <c r="X24" s="29">
        <v>15000000</v>
      </c>
      <c r="Y24" s="29"/>
      <c r="Z24" s="42"/>
      <c r="AA24" s="29"/>
      <c r="AB24" s="29"/>
      <c r="AC24" s="29"/>
      <c r="AD24" s="29"/>
      <c r="AE24" s="29"/>
      <c r="AF24" s="29">
        <f t="shared" si="4"/>
        <v>0</v>
      </c>
      <c r="AG24" s="29"/>
      <c r="AH24" s="29"/>
      <c r="AI24" s="29"/>
      <c r="AJ24" s="29"/>
      <c r="AK24" s="29"/>
      <c r="AL24" s="29"/>
      <c r="AM24" s="29"/>
      <c r="AN24" s="38"/>
      <c r="AO24" s="29"/>
      <c r="AP24" s="29"/>
      <c r="AQ24" s="31">
        <f t="shared" si="5"/>
        <v>117408480</v>
      </c>
    </row>
    <row r="25" spans="1:43" ht="13.5" customHeight="1" thickBot="1">
      <c r="A25" s="89"/>
      <c r="B25" s="89"/>
      <c r="C25" s="89"/>
      <c r="D25" s="11" t="s">
        <v>151</v>
      </c>
      <c r="E25" s="29">
        <v>30000000</v>
      </c>
      <c r="F25" s="29">
        <v>135628886</v>
      </c>
      <c r="G25" s="29"/>
      <c r="H25" s="29"/>
      <c r="I25" s="42"/>
      <c r="J25" s="29"/>
      <c r="K25" s="29"/>
      <c r="L25" s="29"/>
      <c r="M25" s="29"/>
      <c r="N25" s="29"/>
      <c r="O25" s="29">
        <f t="shared" si="3"/>
        <v>0</v>
      </c>
      <c r="P25" s="29"/>
      <c r="Q25" s="29"/>
      <c r="R25" s="29"/>
      <c r="S25" s="29"/>
      <c r="T25" s="29"/>
      <c r="U25" s="29"/>
      <c r="V25" s="29"/>
      <c r="W25" s="38"/>
      <c r="X25" s="29">
        <v>10000000</v>
      </c>
      <c r="Y25" s="29">
        <v>20000</v>
      </c>
      <c r="Z25" s="42"/>
      <c r="AA25" s="29"/>
      <c r="AB25" s="29"/>
      <c r="AC25" s="29"/>
      <c r="AD25" s="29"/>
      <c r="AE25" s="29"/>
      <c r="AF25" s="29">
        <f t="shared" si="4"/>
        <v>0</v>
      </c>
      <c r="AG25" s="29"/>
      <c r="AH25" s="29"/>
      <c r="AI25" s="29"/>
      <c r="AJ25" s="29"/>
      <c r="AK25" s="29"/>
      <c r="AL25" s="29"/>
      <c r="AM25" s="29"/>
      <c r="AN25" s="38"/>
      <c r="AO25" s="29"/>
      <c r="AP25" s="29"/>
      <c r="AQ25" s="31">
        <f t="shared" si="5"/>
        <v>175648886</v>
      </c>
    </row>
    <row r="26" spans="1:43" ht="13.5" customHeight="1" thickBot="1">
      <c r="A26" s="89"/>
      <c r="B26" s="89"/>
      <c r="C26" s="89"/>
      <c r="D26" s="11" t="s">
        <v>152</v>
      </c>
      <c r="E26" s="29">
        <v>8000000</v>
      </c>
      <c r="F26" s="29">
        <v>50000000</v>
      </c>
      <c r="G26" s="29"/>
      <c r="H26" s="29"/>
      <c r="I26" s="42"/>
      <c r="J26" s="29"/>
      <c r="K26" s="29"/>
      <c r="L26" s="29"/>
      <c r="M26" s="29"/>
      <c r="N26" s="29"/>
      <c r="O26" s="29">
        <f t="shared" si="3"/>
        <v>0</v>
      </c>
      <c r="P26" s="29"/>
      <c r="Q26" s="29"/>
      <c r="R26" s="29"/>
      <c r="S26" s="29"/>
      <c r="T26" s="29"/>
      <c r="U26" s="29"/>
      <c r="V26" s="29"/>
      <c r="W26" s="38"/>
      <c r="X26" s="29">
        <v>10000000</v>
      </c>
      <c r="Y26" s="29"/>
      <c r="Z26" s="42"/>
      <c r="AA26" s="29"/>
      <c r="AB26" s="29"/>
      <c r="AC26" s="29"/>
      <c r="AD26" s="29"/>
      <c r="AE26" s="29"/>
      <c r="AF26" s="29">
        <f t="shared" si="4"/>
        <v>0</v>
      </c>
      <c r="AG26" s="29"/>
      <c r="AH26" s="29"/>
      <c r="AI26" s="29"/>
      <c r="AJ26" s="29"/>
      <c r="AK26" s="29"/>
      <c r="AL26" s="29"/>
      <c r="AM26" s="29"/>
      <c r="AN26" s="38"/>
      <c r="AO26" s="29"/>
      <c r="AP26" s="29"/>
      <c r="AQ26" s="31">
        <f t="shared" si="5"/>
        <v>68000000</v>
      </c>
    </row>
    <row r="27" spans="1:43" ht="13.5" customHeight="1" thickBot="1">
      <c r="A27" s="89"/>
      <c r="B27" s="89"/>
      <c r="C27" s="89"/>
      <c r="D27" s="11" t="s">
        <v>153</v>
      </c>
      <c r="E27" s="29">
        <v>138204</v>
      </c>
      <c r="F27" s="29">
        <v>100000000</v>
      </c>
      <c r="G27" s="29"/>
      <c r="H27" s="29"/>
      <c r="I27" s="42"/>
      <c r="J27" s="29"/>
      <c r="K27" s="29"/>
      <c r="L27" s="29"/>
      <c r="M27" s="29"/>
      <c r="N27" s="29"/>
      <c r="O27" s="29">
        <f t="shared" si="3"/>
        <v>0</v>
      </c>
      <c r="P27" s="29"/>
      <c r="Q27" s="29"/>
      <c r="R27" s="29"/>
      <c r="S27" s="29"/>
      <c r="T27" s="29"/>
      <c r="U27" s="29"/>
      <c r="V27" s="29"/>
      <c r="W27" s="38"/>
      <c r="X27" s="29">
        <v>15000000</v>
      </c>
      <c r="Y27" s="29"/>
      <c r="Z27" s="42"/>
      <c r="AA27" s="29"/>
      <c r="AB27" s="29"/>
      <c r="AC27" s="29"/>
      <c r="AD27" s="29"/>
      <c r="AE27" s="29"/>
      <c r="AF27" s="29">
        <f t="shared" si="4"/>
        <v>0</v>
      </c>
      <c r="AG27" s="29"/>
      <c r="AH27" s="29"/>
      <c r="AI27" s="29"/>
      <c r="AJ27" s="29"/>
      <c r="AK27" s="29"/>
      <c r="AL27" s="29"/>
      <c r="AM27" s="29"/>
      <c r="AN27" s="38"/>
      <c r="AO27" s="29"/>
      <c r="AP27" s="29"/>
      <c r="AQ27" s="31">
        <f t="shared" si="5"/>
        <v>115138204</v>
      </c>
    </row>
    <row r="28" spans="1:43" ht="13.5" customHeight="1" thickBot="1">
      <c r="A28" s="89"/>
      <c r="B28" s="89"/>
      <c r="C28" s="90"/>
      <c r="D28" s="11" t="s">
        <v>154</v>
      </c>
      <c r="E28" s="29"/>
      <c r="F28" s="29">
        <v>50000000</v>
      </c>
      <c r="G28" s="29"/>
      <c r="H28" s="29">
        <v>1000000</v>
      </c>
      <c r="I28" s="42"/>
      <c r="J28" s="29"/>
      <c r="K28" s="29"/>
      <c r="L28" s="29"/>
      <c r="M28" s="29"/>
      <c r="N28" s="29"/>
      <c r="O28" s="29">
        <f t="shared" si="3"/>
        <v>0</v>
      </c>
      <c r="P28" s="29"/>
      <c r="Q28" s="29"/>
      <c r="R28" s="29"/>
      <c r="S28" s="29"/>
      <c r="T28" s="29"/>
      <c r="U28" s="29"/>
      <c r="V28" s="29"/>
      <c r="W28" s="38"/>
      <c r="X28" s="29"/>
      <c r="Y28" s="29"/>
      <c r="Z28" s="42"/>
      <c r="AA28" s="29"/>
      <c r="AB28" s="29"/>
      <c r="AC28" s="29"/>
      <c r="AD28" s="29"/>
      <c r="AE28" s="29"/>
      <c r="AF28" s="29">
        <f t="shared" si="4"/>
        <v>0</v>
      </c>
      <c r="AG28" s="29"/>
      <c r="AH28" s="29"/>
      <c r="AI28" s="29"/>
      <c r="AJ28" s="29"/>
      <c r="AK28" s="29"/>
      <c r="AL28" s="29"/>
      <c r="AM28" s="29"/>
      <c r="AN28" s="38"/>
      <c r="AO28" s="29"/>
      <c r="AP28" s="29"/>
      <c r="AQ28" s="31">
        <f t="shared" si="5"/>
        <v>51000000</v>
      </c>
    </row>
    <row r="29" spans="1:43" ht="13.5" customHeight="1" thickBot="1">
      <c r="A29" s="89"/>
      <c r="B29" s="89"/>
      <c r="C29" s="57" t="s">
        <v>155</v>
      </c>
      <c r="D29" s="58"/>
      <c r="E29" s="29">
        <f>E30+E31+E32+E33</f>
        <v>0</v>
      </c>
      <c r="F29" s="29">
        <f aca="true" t="shared" si="18" ref="F29:N29">F30+F31+F32+F33</f>
        <v>0</v>
      </c>
      <c r="G29" s="29">
        <f t="shared" si="18"/>
        <v>0</v>
      </c>
      <c r="H29" s="29">
        <f t="shared" si="18"/>
        <v>0</v>
      </c>
      <c r="I29" s="42">
        <f t="shared" si="18"/>
        <v>0</v>
      </c>
      <c r="J29" s="29">
        <f t="shared" si="18"/>
        <v>0</v>
      </c>
      <c r="K29" s="29">
        <f t="shared" si="18"/>
        <v>0</v>
      </c>
      <c r="L29" s="29">
        <f t="shared" si="18"/>
        <v>0</v>
      </c>
      <c r="M29" s="29">
        <f t="shared" si="18"/>
        <v>0</v>
      </c>
      <c r="N29" s="29">
        <f t="shared" si="18"/>
        <v>0</v>
      </c>
      <c r="O29" s="29">
        <f t="shared" si="3"/>
        <v>0</v>
      </c>
      <c r="P29" s="29">
        <f aca="true" t="shared" si="19" ref="P29:AE29">P30+P31+P32+P33</f>
        <v>0</v>
      </c>
      <c r="Q29" s="29">
        <f t="shared" si="19"/>
        <v>0</v>
      </c>
      <c r="R29" s="29">
        <f t="shared" si="19"/>
        <v>0</v>
      </c>
      <c r="S29" s="29">
        <f t="shared" si="19"/>
        <v>0</v>
      </c>
      <c r="T29" s="29">
        <f t="shared" si="19"/>
        <v>0</v>
      </c>
      <c r="U29" s="29">
        <f t="shared" si="19"/>
        <v>0</v>
      </c>
      <c r="V29" s="29">
        <f t="shared" si="19"/>
        <v>0</v>
      </c>
      <c r="W29" s="38">
        <f t="shared" si="19"/>
        <v>0</v>
      </c>
      <c r="X29" s="29">
        <f t="shared" si="19"/>
        <v>45000000</v>
      </c>
      <c r="Y29" s="29">
        <f t="shared" si="19"/>
        <v>3800000</v>
      </c>
      <c r="Z29" s="42">
        <f t="shared" si="19"/>
        <v>0</v>
      </c>
      <c r="AA29" s="29">
        <f t="shared" si="19"/>
        <v>0</v>
      </c>
      <c r="AB29" s="29">
        <f t="shared" si="19"/>
        <v>0</v>
      </c>
      <c r="AC29" s="29">
        <f t="shared" si="19"/>
        <v>0</v>
      </c>
      <c r="AD29" s="29">
        <f t="shared" si="19"/>
        <v>0</v>
      </c>
      <c r="AE29" s="29">
        <f t="shared" si="19"/>
        <v>0</v>
      </c>
      <c r="AF29" s="29">
        <f t="shared" si="4"/>
        <v>0</v>
      </c>
      <c r="AG29" s="29">
        <f aca="true" t="shared" si="20" ref="AG29:AP29">AG30+AG31+AG32+AG33</f>
        <v>0</v>
      </c>
      <c r="AH29" s="29">
        <f t="shared" si="20"/>
        <v>0</v>
      </c>
      <c r="AI29" s="29">
        <f t="shared" si="20"/>
        <v>0</v>
      </c>
      <c r="AJ29" s="29">
        <f t="shared" si="20"/>
        <v>0</v>
      </c>
      <c r="AK29" s="29">
        <f t="shared" si="20"/>
        <v>0</v>
      </c>
      <c r="AL29" s="29">
        <f t="shared" si="20"/>
        <v>0</v>
      </c>
      <c r="AM29" s="29">
        <f t="shared" si="20"/>
        <v>0</v>
      </c>
      <c r="AN29" s="38">
        <f t="shared" si="20"/>
        <v>0</v>
      </c>
      <c r="AO29" s="29">
        <f t="shared" si="20"/>
        <v>0</v>
      </c>
      <c r="AP29" s="29">
        <f t="shared" si="20"/>
        <v>0</v>
      </c>
      <c r="AQ29" s="31">
        <f t="shared" si="5"/>
        <v>48800000</v>
      </c>
    </row>
    <row r="30" spans="1:43" ht="13.5" customHeight="1" thickBot="1">
      <c r="A30" s="89"/>
      <c r="B30" s="89"/>
      <c r="C30" s="89"/>
      <c r="D30" s="11" t="s">
        <v>156</v>
      </c>
      <c r="E30" s="29"/>
      <c r="F30" s="29"/>
      <c r="G30" s="29"/>
      <c r="H30" s="29"/>
      <c r="I30" s="42"/>
      <c r="J30" s="29"/>
      <c r="K30" s="29"/>
      <c r="L30" s="29"/>
      <c r="M30" s="29"/>
      <c r="N30" s="29"/>
      <c r="O30" s="29">
        <f t="shared" si="3"/>
        <v>0</v>
      </c>
      <c r="P30" s="29"/>
      <c r="Q30" s="29"/>
      <c r="R30" s="29"/>
      <c r="S30" s="29"/>
      <c r="T30" s="29"/>
      <c r="U30" s="29"/>
      <c r="V30" s="29"/>
      <c r="W30" s="38"/>
      <c r="X30" s="29"/>
      <c r="Y30" s="29">
        <v>2000000</v>
      </c>
      <c r="Z30" s="42"/>
      <c r="AA30" s="29"/>
      <c r="AB30" s="29"/>
      <c r="AC30" s="29"/>
      <c r="AD30" s="29"/>
      <c r="AE30" s="29"/>
      <c r="AF30" s="29">
        <f t="shared" si="4"/>
        <v>0</v>
      </c>
      <c r="AG30" s="29"/>
      <c r="AH30" s="29"/>
      <c r="AI30" s="29"/>
      <c r="AJ30" s="29"/>
      <c r="AK30" s="29"/>
      <c r="AL30" s="29"/>
      <c r="AM30" s="29"/>
      <c r="AN30" s="38"/>
      <c r="AO30" s="29"/>
      <c r="AP30" s="29"/>
      <c r="AQ30" s="31">
        <f t="shared" si="5"/>
        <v>2000000</v>
      </c>
    </row>
    <row r="31" spans="1:43" ht="13.5" customHeight="1" thickBot="1">
      <c r="A31" s="89"/>
      <c r="B31" s="89"/>
      <c r="C31" s="89"/>
      <c r="D31" s="11" t="s">
        <v>157</v>
      </c>
      <c r="E31" s="29"/>
      <c r="F31" s="29"/>
      <c r="G31" s="29"/>
      <c r="H31" s="29"/>
      <c r="I31" s="42"/>
      <c r="J31" s="29"/>
      <c r="K31" s="29"/>
      <c r="L31" s="29"/>
      <c r="M31" s="29"/>
      <c r="N31" s="29"/>
      <c r="O31" s="29">
        <f t="shared" si="3"/>
        <v>0</v>
      </c>
      <c r="P31" s="29"/>
      <c r="Q31" s="29"/>
      <c r="R31" s="29"/>
      <c r="S31" s="29"/>
      <c r="T31" s="29"/>
      <c r="U31" s="29"/>
      <c r="V31" s="29"/>
      <c r="W31" s="38"/>
      <c r="X31" s="29">
        <v>40000000</v>
      </c>
      <c r="Y31" s="29">
        <v>300000</v>
      </c>
      <c r="Z31" s="42"/>
      <c r="AA31" s="29"/>
      <c r="AB31" s="29"/>
      <c r="AC31" s="29"/>
      <c r="AD31" s="29"/>
      <c r="AE31" s="29"/>
      <c r="AF31" s="29">
        <f t="shared" si="4"/>
        <v>0</v>
      </c>
      <c r="AG31" s="29"/>
      <c r="AH31" s="29"/>
      <c r="AI31" s="29"/>
      <c r="AJ31" s="29"/>
      <c r="AK31" s="29"/>
      <c r="AL31" s="29"/>
      <c r="AM31" s="29"/>
      <c r="AN31" s="38"/>
      <c r="AO31" s="29"/>
      <c r="AP31" s="29"/>
      <c r="AQ31" s="31">
        <f t="shared" si="5"/>
        <v>40300000</v>
      </c>
    </row>
    <row r="32" spans="1:43" ht="13.5" customHeight="1" thickBot="1">
      <c r="A32" s="89"/>
      <c r="B32" s="89"/>
      <c r="C32" s="89"/>
      <c r="D32" s="11" t="s">
        <v>158</v>
      </c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>
        <f t="shared" si="3"/>
        <v>0</v>
      </c>
      <c r="P32" s="29"/>
      <c r="Q32" s="29"/>
      <c r="R32" s="29"/>
      <c r="S32" s="29"/>
      <c r="T32" s="29"/>
      <c r="U32" s="29"/>
      <c r="V32" s="29"/>
      <c r="W32" s="38"/>
      <c r="X32" s="29">
        <v>5000000</v>
      </c>
      <c r="Y32" s="29">
        <v>500000</v>
      </c>
      <c r="Z32" s="42"/>
      <c r="AA32" s="29"/>
      <c r="AB32" s="29"/>
      <c r="AC32" s="29"/>
      <c r="AD32" s="29"/>
      <c r="AE32" s="29"/>
      <c r="AF32" s="29">
        <f t="shared" si="4"/>
        <v>0</v>
      </c>
      <c r="AG32" s="29"/>
      <c r="AH32" s="29"/>
      <c r="AI32" s="29"/>
      <c r="AJ32" s="29"/>
      <c r="AK32" s="29"/>
      <c r="AL32" s="29"/>
      <c r="AM32" s="29"/>
      <c r="AN32" s="38"/>
      <c r="AO32" s="29"/>
      <c r="AP32" s="29"/>
      <c r="AQ32" s="31">
        <f t="shared" si="5"/>
        <v>5500000</v>
      </c>
    </row>
    <row r="33" spans="1:43" ht="13.5" customHeight="1" thickBot="1">
      <c r="A33" s="89"/>
      <c r="B33" s="90"/>
      <c r="C33" s="90"/>
      <c r="D33" s="11" t="s">
        <v>159</v>
      </c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>
        <f t="shared" si="3"/>
        <v>0</v>
      </c>
      <c r="P33" s="29"/>
      <c r="Q33" s="29"/>
      <c r="R33" s="29"/>
      <c r="S33" s="29"/>
      <c r="T33" s="29"/>
      <c r="U33" s="29"/>
      <c r="V33" s="29"/>
      <c r="W33" s="38"/>
      <c r="X33" s="29"/>
      <c r="Y33" s="29">
        <v>1000000</v>
      </c>
      <c r="Z33" s="42"/>
      <c r="AA33" s="29"/>
      <c r="AB33" s="29"/>
      <c r="AC33" s="29"/>
      <c r="AD33" s="29"/>
      <c r="AE33" s="29"/>
      <c r="AF33" s="29">
        <f t="shared" si="4"/>
        <v>0</v>
      </c>
      <c r="AG33" s="29"/>
      <c r="AH33" s="29"/>
      <c r="AI33" s="29"/>
      <c r="AJ33" s="29"/>
      <c r="AK33" s="29"/>
      <c r="AL33" s="29"/>
      <c r="AM33" s="29"/>
      <c r="AN33" s="38"/>
      <c r="AO33" s="29"/>
      <c r="AP33" s="29"/>
      <c r="AQ33" s="31">
        <f t="shared" si="5"/>
        <v>1000000</v>
      </c>
    </row>
    <row r="34" spans="1:43" ht="13.5" customHeight="1" thickBot="1">
      <c r="A34" s="89"/>
      <c r="B34" s="57" t="s">
        <v>160</v>
      </c>
      <c r="C34" s="58"/>
      <c r="D34" s="58"/>
      <c r="E34" s="29">
        <f>E35+E37+E39+E44</f>
        <v>120265432</v>
      </c>
      <c r="F34" s="29">
        <f aca="true" t="shared" si="21" ref="F34:N34">F35+F37+F39+F44</f>
        <v>287394567</v>
      </c>
      <c r="G34" s="29">
        <f t="shared" si="21"/>
        <v>0</v>
      </c>
      <c r="H34" s="29">
        <f t="shared" si="21"/>
        <v>20304543</v>
      </c>
      <c r="I34" s="42">
        <f t="shared" si="21"/>
        <v>0</v>
      </c>
      <c r="J34" s="29">
        <f t="shared" si="21"/>
        <v>257400</v>
      </c>
      <c r="K34" s="29">
        <f t="shared" si="21"/>
        <v>0</v>
      </c>
      <c r="L34" s="29">
        <f t="shared" si="21"/>
        <v>0</v>
      </c>
      <c r="M34" s="29">
        <f t="shared" si="21"/>
        <v>0</v>
      </c>
      <c r="N34" s="29">
        <f t="shared" si="21"/>
        <v>1726000</v>
      </c>
      <c r="O34" s="29">
        <f t="shared" si="3"/>
        <v>0</v>
      </c>
      <c r="P34" s="29">
        <f aca="true" t="shared" si="22" ref="P34:AE34">P35+P37+P39+P44</f>
        <v>0</v>
      </c>
      <c r="Q34" s="29">
        <f t="shared" si="22"/>
        <v>0</v>
      </c>
      <c r="R34" s="29">
        <f t="shared" si="22"/>
        <v>0</v>
      </c>
      <c r="S34" s="29">
        <f t="shared" si="22"/>
        <v>0</v>
      </c>
      <c r="T34" s="29">
        <f t="shared" si="22"/>
        <v>0</v>
      </c>
      <c r="U34" s="29">
        <f t="shared" si="22"/>
        <v>0</v>
      </c>
      <c r="V34" s="29">
        <f t="shared" si="22"/>
        <v>0</v>
      </c>
      <c r="W34" s="38">
        <f t="shared" si="22"/>
        <v>0</v>
      </c>
      <c r="X34" s="29">
        <f t="shared" si="22"/>
        <v>474000</v>
      </c>
      <c r="Y34" s="29">
        <f t="shared" si="22"/>
        <v>16000100</v>
      </c>
      <c r="Z34" s="42">
        <f t="shared" si="22"/>
        <v>0</v>
      </c>
      <c r="AA34" s="29">
        <f t="shared" si="22"/>
        <v>0</v>
      </c>
      <c r="AB34" s="29">
        <f t="shared" si="22"/>
        <v>0</v>
      </c>
      <c r="AC34" s="29">
        <f t="shared" si="22"/>
        <v>73</v>
      </c>
      <c r="AD34" s="29">
        <f t="shared" si="22"/>
        <v>0</v>
      </c>
      <c r="AE34" s="29">
        <f t="shared" si="22"/>
        <v>0</v>
      </c>
      <c r="AF34" s="29">
        <f t="shared" si="4"/>
        <v>0</v>
      </c>
      <c r="AG34" s="29">
        <f aca="true" t="shared" si="23" ref="AG34:AP34">AG35+AG37+AG39+AG44</f>
        <v>0</v>
      </c>
      <c r="AH34" s="29">
        <f t="shared" si="23"/>
        <v>0</v>
      </c>
      <c r="AI34" s="29">
        <f t="shared" si="23"/>
        <v>0</v>
      </c>
      <c r="AJ34" s="29">
        <f t="shared" si="23"/>
        <v>0</v>
      </c>
      <c r="AK34" s="29">
        <f t="shared" si="23"/>
        <v>0</v>
      </c>
      <c r="AL34" s="29">
        <f t="shared" si="23"/>
        <v>0</v>
      </c>
      <c r="AM34" s="29">
        <f t="shared" si="23"/>
        <v>0</v>
      </c>
      <c r="AN34" s="38">
        <f t="shared" si="23"/>
        <v>0</v>
      </c>
      <c r="AO34" s="29">
        <f t="shared" si="23"/>
        <v>0</v>
      </c>
      <c r="AP34" s="29">
        <f t="shared" si="23"/>
        <v>0</v>
      </c>
      <c r="AQ34" s="31">
        <f t="shared" si="5"/>
        <v>444438642</v>
      </c>
    </row>
    <row r="35" spans="1:43" ht="13.5" customHeight="1" thickBot="1">
      <c r="A35" s="89"/>
      <c r="B35" s="89"/>
      <c r="C35" s="57" t="s">
        <v>161</v>
      </c>
      <c r="D35" s="58"/>
      <c r="E35" s="29">
        <f>E36</f>
        <v>1000000</v>
      </c>
      <c r="F35" s="29">
        <f aca="true" t="shared" si="24" ref="F35:N35">F36</f>
        <v>0</v>
      </c>
      <c r="G35" s="29">
        <f t="shared" si="24"/>
        <v>0</v>
      </c>
      <c r="H35" s="29">
        <f t="shared" si="24"/>
        <v>0</v>
      </c>
      <c r="I35" s="42">
        <f t="shared" si="24"/>
        <v>0</v>
      </c>
      <c r="J35" s="29">
        <f t="shared" si="24"/>
        <v>0</v>
      </c>
      <c r="K35" s="29">
        <f t="shared" si="24"/>
        <v>0</v>
      </c>
      <c r="L35" s="29">
        <f t="shared" si="24"/>
        <v>0</v>
      </c>
      <c r="M35" s="29">
        <f t="shared" si="24"/>
        <v>0</v>
      </c>
      <c r="N35" s="29">
        <f t="shared" si="24"/>
        <v>0</v>
      </c>
      <c r="O35" s="29">
        <f t="shared" si="3"/>
        <v>0</v>
      </c>
      <c r="P35" s="29">
        <f aca="true" t="shared" si="25" ref="P35:AE35">P36</f>
        <v>0</v>
      </c>
      <c r="Q35" s="29">
        <f t="shared" si="25"/>
        <v>0</v>
      </c>
      <c r="R35" s="29">
        <f t="shared" si="25"/>
        <v>0</v>
      </c>
      <c r="S35" s="29">
        <f t="shared" si="25"/>
        <v>0</v>
      </c>
      <c r="T35" s="29">
        <f t="shared" si="25"/>
        <v>0</v>
      </c>
      <c r="U35" s="29">
        <f t="shared" si="25"/>
        <v>0</v>
      </c>
      <c r="V35" s="29">
        <f t="shared" si="25"/>
        <v>0</v>
      </c>
      <c r="W35" s="38">
        <f t="shared" si="25"/>
        <v>0</v>
      </c>
      <c r="X35" s="29">
        <f t="shared" si="25"/>
        <v>0</v>
      </c>
      <c r="Y35" s="29">
        <f t="shared" si="25"/>
        <v>0</v>
      </c>
      <c r="Z35" s="42">
        <f t="shared" si="25"/>
        <v>0</v>
      </c>
      <c r="AA35" s="29">
        <f t="shared" si="25"/>
        <v>0</v>
      </c>
      <c r="AB35" s="29">
        <f t="shared" si="25"/>
        <v>0</v>
      </c>
      <c r="AC35" s="29">
        <f t="shared" si="25"/>
        <v>0</v>
      </c>
      <c r="AD35" s="29">
        <f t="shared" si="25"/>
        <v>0</v>
      </c>
      <c r="AE35" s="29">
        <f t="shared" si="25"/>
        <v>0</v>
      </c>
      <c r="AF35" s="29">
        <f t="shared" si="4"/>
        <v>0</v>
      </c>
      <c r="AG35" s="29">
        <f aca="true" t="shared" si="26" ref="AG35:AP35">AG36</f>
        <v>0</v>
      </c>
      <c r="AH35" s="29">
        <f t="shared" si="26"/>
        <v>0</v>
      </c>
      <c r="AI35" s="29">
        <f t="shared" si="26"/>
        <v>0</v>
      </c>
      <c r="AJ35" s="29">
        <f t="shared" si="26"/>
        <v>0</v>
      </c>
      <c r="AK35" s="29">
        <f t="shared" si="26"/>
        <v>0</v>
      </c>
      <c r="AL35" s="29">
        <f t="shared" si="26"/>
        <v>0</v>
      </c>
      <c r="AM35" s="29">
        <f t="shared" si="26"/>
        <v>0</v>
      </c>
      <c r="AN35" s="38">
        <f t="shared" si="26"/>
        <v>0</v>
      </c>
      <c r="AO35" s="29">
        <f t="shared" si="26"/>
        <v>0</v>
      </c>
      <c r="AP35" s="29">
        <f t="shared" si="26"/>
        <v>0</v>
      </c>
      <c r="AQ35" s="31">
        <f t="shared" si="5"/>
        <v>1000000</v>
      </c>
    </row>
    <row r="36" spans="1:43" ht="13.5" customHeight="1" thickBot="1">
      <c r="A36" s="89"/>
      <c r="B36" s="89"/>
      <c r="C36" s="13"/>
      <c r="D36" s="11" t="s">
        <v>162</v>
      </c>
      <c r="E36" s="29">
        <v>1000000</v>
      </c>
      <c r="F36" s="29"/>
      <c r="G36" s="29"/>
      <c r="H36" s="29"/>
      <c r="I36" s="42"/>
      <c r="J36" s="29"/>
      <c r="K36" s="29"/>
      <c r="L36" s="29"/>
      <c r="M36" s="29"/>
      <c r="N36" s="29"/>
      <c r="O36" s="29">
        <f t="shared" si="3"/>
        <v>0</v>
      </c>
      <c r="P36" s="29"/>
      <c r="Q36" s="29"/>
      <c r="R36" s="29"/>
      <c r="S36" s="29"/>
      <c r="T36" s="29"/>
      <c r="U36" s="29"/>
      <c r="V36" s="29"/>
      <c r="W36" s="38"/>
      <c r="X36" s="29"/>
      <c r="Y36" s="29"/>
      <c r="Z36" s="42"/>
      <c r="AA36" s="29"/>
      <c r="AB36" s="29"/>
      <c r="AC36" s="29"/>
      <c r="AD36" s="29"/>
      <c r="AE36" s="29"/>
      <c r="AF36" s="29">
        <f t="shared" si="4"/>
        <v>0</v>
      </c>
      <c r="AG36" s="29"/>
      <c r="AH36" s="29"/>
      <c r="AI36" s="29"/>
      <c r="AJ36" s="29"/>
      <c r="AK36" s="29"/>
      <c r="AL36" s="29"/>
      <c r="AM36" s="29"/>
      <c r="AN36" s="38"/>
      <c r="AO36" s="29"/>
      <c r="AP36" s="29"/>
      <c r="AQ36" s="31">
        <f t="shared" si="5"/>
        <v>1000000</v>
      </c>
    </row>
    <row r="37" spans="1:43" ht="13.5" customHeight="1" thickBot="1">
      <c r="A37" s="89"/>
      <c r="B37" s="89"/>
      <c r="C37" s="57" t="s">
        <v>163</v>
      </c>
      <c r="D37" s="58"/>
      <c r="E37" s="29">
        <f>E38</f>
        <v>1000000</v>
      </c>
      <c r="F37" s="29">
        <f aca="true" t="shared" si="27" ref="F37:N37">F38</f>
        <v>5000000</v>
      </c>
      <c r="G37" s="29">
        <f t="shared" si="27"/>
        <v>0</v>
      </c>
      <c r="H37" s="29">
        <f t="shared" si="27"/>
        <v>0</v>
      </c>
      <c r="I37" s="42">
        <f t="shared" si="27"/>
        <v>0</v>
      </c>
      <c r="J37" s="29">
        <f t="shared" si="27"/>
        <v>0</v>
      </c>
      <c r="K37" s="29">
        <f t="shared" si="27"/>
        <v>0</v>
      </c>
      <c r="L37" s="29">
        <f t="shared" si="27"/>
        <v>0</v>
      </c>
      <c r="M37" s="29">
        <f t="shared" si="27"/>
        <v>0</v>
      </c>
      <c r="N37" s="29">
        <f t="shared" si="27"/>
        <v>0</v>
      </c>
      <c r="O37" s="29">
        <f t="shared" si="3"/>
        <v>0</v>
      </c>
      <c r="P37" s="29">
        <f aca="true" t="shared" si="28" ref="P37:AE37">P38</f>
        <v>0</v>
      </c>
      <c r="Q37" s="29">
        <f t="shared" si="28"/>
        <v>0</v>
      </c>
      <c r="R37" s="29">
        <f t="shared" si="28"/>
        <v>0</v>
      </c>
      <c r="S37" s="29">
        <f t="shared" si="28"/>
        <v>0</v>
      </c>
      <c r="T37" s="29">
        <f t="shared" si="28"/>
        <v>0</v>
      </c>
      <c r="U37" s="29">
        <f t="shared" si="28"/>
        <v>0</v>
      </c>
      <c r="V37" s="29">
        <f t="shared" si="28"/>
        <v>0</v>
      </c>
      <c r="W37" s="38">
        <f t="shared" si="28"/>
        <v>0</v>
      </c>
      <c r="X37" s="29">
        <f t="shared" si="28"/>
        <v>0</v>
      </c>
      <c r="Y37" s="29">
        <f t="shared" si="28"/>
        <v>0</v>
      </c>
      <c r="Z37" s="42">
        <f t="shared" si="28"/>
        <v>0</v>
      </c>
      <c r="AA37" s="29">
        <f t="shared" si="28"/>
        <v>0</v>
      </c>
      <c r="AB37" s="29">
        <f t="shared" si="28"/>
        <v>0</v>
      </c>
      <c r="AC37" s="29">
        <f t="shared" si="28"/>
        <v>0</v>
      </c>
      <c r="AD37" s="29">
        <f t="shared" si="28"/>
        <v>0</v>
      </c>
      <c r="AE37" s="29">
        <f t="shared" si="28"/>
        <v>0</v>
      </c>
      <c r="AF37" s="29">
        <f t="shared" si="4"/>
        <v>0</v>
      </c>
      <c r="AG37" s="29">
        <f aca="true" t="shared" si="29" ref="AG37:AP37">AG38</f>
        <v>0</v>
      </c>
      <c r="AH37" s="29">
        <f t="shared" si="29"/>
        <v>0</v>
      </c>
      <c r="AI37" s="29">
        <f t="shared" si="29"/>
        <v>0</v>
      </c>
      <c r="AJ37" s="29">
        <f t="shared" si="29"/>
        <v>0</v>
      </c>
      <c r="AK37" s="29">
        <f t="shared" si="29"/>
        <v>0</v>
      </c>
      <c r="AL37" s="29">
        <f t="shared" si="29"/>
        <v>0</v>
      </c>
      <c r="AM37" s="29">
        <f t="shared" si="29"/>
        <v>0</v>
      </c>
      <c r="AN37" s="38">
        <f t="shared" si="29"/>
        <v>0</v>
      </c>
      <c r="AO37" s="29">
        <f t="shared" si="29"/>
        <v>0</v>
      </c>
      <c r="AP37" s="29">
        <f t="shared" si="29"/>
        <v>0</v>
      </c>
      <c r="AQ37" s="31">
        <f t="shared" si="5"/>
        <v>6000000</v>
      </c>
    </row>
    <row r="38" spans="1:43" ht="13.5" customHeight="1" thickBot="1">
      <c r="A38" s="89"/>
      <c r="B38" s="89"/>
      <c r="C38" s="13"/>
      <c r="D38" s="11" t="s">
        <v>164</v>
      </c>
      <c r="E38" s="29">
        <v>1000000</v>
      </c>
      <c r="F38" s="29">
        <v>5000000</v>
      </c>
      <c r="G38" s="29"/>
      <c r="H38" s="29"/>
      <c r="I38" s="42"/>
      <c r="J38" s="29"/>
      <c r="K38" s="29"/>
      <c r="L38" s="29"/>
      <c r="M38" s="29"/>
      <c r="N38" s="29"/>
      <c r="O38" s="29">
        <f t="shared" si="3"/>
        <v>0</v>
      </c>
      <c r="P38" s="29"/>
      <c r="Q38" s="29"/>
      <c r="R38" s="29"/>
      <c r="S38" s="29"/>
      <c r="T38" s="29"/>
      <c r="U38" s="29"/>
      <c r="V38" s="29"/>
      <c r="W38" s="38"/>
      <c r="X38" s="29"/>
      <c r="Y38" s="29"/>
      <c r="Z38" s="42"/>
      <c r="AA38" s="29"/>
      <c r="AB38" s="29"/>
      <c r="AC38" s="29"/>
      <c r="AD38" s="29"/>
      <c r="AE38" s="29"/>
      <c r="AF38" s="29">
        <f t="shared" si="4"/>
        <v>0</v>
      </c>
      <c r="AG38" s="29"/>
      <c r="AH38" s="29"/>
      <c r="AI38" s="29"/>
      <c r="AJ38" s="29"/>
      <c r="AK38" s="29"/>
      <c r="AL38" s="29"/>
      <c r="AM38" s="29"/>
      <c r="AN38" s="38"/>
      <c r="AO38" s="29"/>
      <c r="AP38" s="29"/>
      <c r="AQ38" s="31">
        <f t="shared" si="5"/>
        <v>6000000</v>
      </c>
    </row>
    <row r="39" spans="1:43" ht="13.5" customHeight="1" thickBot="1">
      <c r="A39" s="89"/>
      <c r="B39" s="89"/>
      <c r="C39" s="57" t="s">
        <v>165</v>
      </c>
      <c r="D39" s="58"/>
      <c r="E39" s="29">
        <f>E40+E41+E42+E43</f>
        <v>104000000</v>
      </c>
      <c r="F39" s="29">
        <f aca="true" t="shared" si="30" ref="F39:N39">F40+F41+F42+F43</f>
        <v>252394567</v>
      </c>
      <c r="G39" s="29">
        <f t="shared" si="30"/>
        <v>0</v>
      </c>
      <c r="H39" s="29">
        <f t="shared" si="30"/>
        <v>20304543</v>
      </c>
      <c r="I39" s="42">
        <f t="shared" si="30"/>
        <v>0</v>
      </c>
      <c r="J39" s="29">
        <f t="shared" si="30"/>
        <v>257400</v>
      </c>
      <c r="K39" s="29">
        <f t="shared" si="30"/>
        <v>0</v>
      </c>
      <c r="L39" s="29">
        <f t="shared" si="30"/>
        <v>0</v>
      </c>
      <c r="M39" s="29">
        <f t="shared" si="30"/>
        <v>0</v>
      </c>
      <c r="N39" s="29">
        <f t="shared" si="30"/>
        <v>1726000</v>
      </c>
      <c r="O39" s="29">
        <f t="shared" si="3"/>
        <v>0</v>
      </c>
      <c r="P39" s="29">
        <f aca="true" t="shared" si="31" ref="P39:AE39">P40+P41+P42+P43</f>
        <v>0</v>
      </c>
      <c r="Q39" s="29">
        <f t="shared" si="31"/>
        <v>0</v>
      </c>
      <c r="R39" s="29">
        <f t="shared" si="31"/>
        <v>0</v>
      </c>
      <c r="S39" s="29">
        <f t="shared" si="31"/>
        <v>0</v>
      </c>
      <c r="T39" s="29">
        <f t="shared" si="31"/>
        <v>0</v>
      </c>
      <c r="U39" s="29">
        <f t="shared" si="31"/>
        <v>0</v>
      </c>
      <c r="V39" s="29">
        <f t="shared" si="31"/>
        <v>0</v>
      </c>
      <c r="W39" s="38">
        <f t="shared" si="31"/>
        <v>0</v>
      </c>
      <c r="X39" s="29">
        <f t="shared" si="31"/>
        <v>474000</v>
      </c>
      <c r="Y39" s="29">
        <f t="shared" si="31"/>
        <v>15500100</v>
      </c>
      <c r="Z39" s="42">
        <f t="shared" si="31"/>
        <v>0</v>
      </c>
      <c r="AA39" s="29">
        <f t="shared" si="31"/>
        <v>0</v>
      </c>
      <c r="AB39" s="29">
        <f t="shared" si="31"/>
        <v>0</v>
      </c>
      <c r="AC39" s="29">
        <f t="shared" si="31"/>
        <v>73</v>
      </c>
      <c r="AD39" s="29">
        <f t="shared" si="31"/>
        <v>0</v>
      </c>
      <c r="AE39" s="29">
        <f t="shared" si="31"/>
        <v>0</v>
      </c>
      <c r="AF39" s="29">
        <f t="shared" si="4"/>
        <v>0</v>
      </c>
      <c r="AG39" s="29">
        <f aca="true" t="shared" si="32" ref="AG39:AP39">AG40+AG41+AG42+AG43</f>
        <v>0</v>
      </c>
      <c r="AH39" s="29">
        <f t="shared" si="32"/>
        <v>0</v>
      </c>
      <c r="AI39" s="29">
        <f t="shared" si="32"/>
        <v>0</v>
      </c>
      <c r="AJ39" s="29">
        <f t="shared" si="32"/>
        <v>0</v>
      </c>
      <c r="AK39" s="29">
        <f t="shared" si="32"/>
        <v>0</v>
      </c>
      <c r="AL39" s="29">
        <f t="shared" si="32"/>
        <v>0</v>
      </c>
      <c r="AM39" s="29">
        <f t="shared" si="32"/>
        <v>0</v>
      </c>
      <c r="AN39" s="38">
        <f t="shared" si="32"/>
        <v>0</v>
      </c>
      <c r="AO39" s="29">
        <f t="shared" si="32"/>
        <v>0</v>
      </c>
      <c r="AP39" s="29">
        <f t="shared" si="32"/>
        <v>0</v>
      </c>
      <c r="AQ39" s="31">
        <f t="shared" si="5"/>
        <v>392673210</v>
      </c>
    </row>
    <row r="40" spans="1:43" ht="13.5" customHeight="1" thickBot="1">
      <c r="A40" s="89"/>
      <c r="B40" s="89"/>
      <c r="C40" s="89"/>
      <c r="D40" s="11" t="s">
        <v>166</v>
      </c>
      <c r="E40" s="29"/>
      <c r="F40" s="29">
        <v>2394567</v>
      </c>
      <c r="G40" s="29"/>
      <c r="H40" s="29">
        <v>500000</v>
      </c>
      <c r="I40" s="42"/>
      <c r="J40" s="29">
        <v>257400</v>
      </c>
      <c r="K40" s="29"/>
      <c r="L40" s="29"/>
      <c r="M40" s="29"/>
      <c r="N40" s="29"/>
      <c r="O40" s="29">
        <f t="shared" si="3"/>
        <v>0</v>
      </c>
      <c r="P40" s="29"/>
      <c r="Q40" s="29"/>
      <c r="R40" s="29"/>
      <c r="S40" s="29"/>
      <c r="T40" s="29"/>
      <c r="U40" s="29"/>
      <c r="V40" s="29"/>
      <c r="W40" s="38"/>
      <c r="X40" s="29"/>
      <c r="Y40" s="29"/>
      <c r="Z40" s="42"/>
      <c r="AA40" s="29"/>
      <c r="AB40" s="29"/>
      <c r="AC40" s="29"/>
      <c r="AD40" s="29"/>
      <c r="AE40" s="29"/>
      <c r="AF40" s="29">
        <f t="shared" si="4"/>
        <v>0</v>
      </c>
      <c r="AG40" s="29"/>
      <c r="AH40" s="29"/>
      <c r="AI40" s="29"/>
      <c r="AJ40" s="29"/>
      <c r="AK40" s="29"/>
      <c r="AL40" s="29"/>
      <c r="AM40" s="29"/>
      <c r="AN40" s="38"/>
      <c r="AO40" s="29"/>
      <c r="AP40" s="29"/>
      <c r="AQ40" s="31">
        <f t="shared" si="5"/>
        <v>2894567</v>
      </c>
    </row>
    <row r="41" spans="1:43" ht="13.5" customHeight="1" thickBot="1">
      <c r="A41" s="89"/>
      <c r="B41" s="89"/>
      <c r="C41" s="89"/>
      <c r="D41" s="11" t="s">
        <v>167</v>
      </c>
      <c r="E41" s="29">
        <v>50000000</v>
      </c>
      <c r="F41" s="29">
        <v>100000000</v>
      </c>
      <c r="G41" s="29"/>
      <c r="H41" s="29">
        <v>10000000</v>
      </c>
      <c r="I41" s="42"/>
      <c r="J41" s="29"/>
      <c r="K41" s="29"/>
      <c r="L41" s="29"/>
      <c r="M41" s="29"/>
      <c r="N41" s="29"/>
      <c r="O41" s="29">
        <f t="shared" si="3"/>
        <v>0</v>
      </c>
      <c r="P41" s="29"/>
      <c r="Q41" s="29"/>
      <c r="R41" s="29"/>
      <c r="S41" s="29"/>
      <c r="T41" s="29"/>
      <c r="U41" s="29"/>
      <c r="V41" s="29"/>
      <c r="W41" s="38"/>
      <c r="X41" s="29"/>
      <c r="Y41" s="29">
        <v>15000000</v>
      </c>
      <c r="Z41" s="42"/>
      <c r="AA41" s="29"/>
      <c r="AB41" s="29"/>
      <c r="AC41" s="29"/>
      <c r="AD41" s="29"/>
      <c r="AE41" s="29"/>
      <c r="AF41" s="29">
        <f t="shared" si="4"/>
        <v>0</v>
      </c>
      <c r="AG41" s="29"/>
      <c r="AH41" s="29"/>
      <c r="AI41" s="29"/>
      <c r="AJ41" s="29"/>
      <c r="AK41" s="29"/>
      <c r="AL41" s="29"/>
      <c r="AM41" s="29"/>
      <c r="AN41" s="38"/>
      <c r="AO41" s="29"/>
      <c r="AP41" s="29"/>
      <c r="AQ41" s="31">
        <f t="shared" si="5"/>
        <v>175000000</v>
      </c>
    </row>
    <row r="42" spans="1:43" ht="13.5" customHeight="1" thickBot="1">
      <c r="A42" s="89"/>
      <c r="B42" s="89"/>
      <c r="C42" s="89"/>
      <c r="D42" s="11" t="s">
        <v>168</v>
      </c>
      <c r="E42" s="29">
        <v>50000000</v>
      </c>
      <c r="F42" s="29">
        <v>100000000</v>
      </c>
      <c r="G42" s="29"/>
      <c r="H42" s="29">
        <v>4804543</v>
      </c>
      <c r="I42" s="42"/>
      <c r="J42" s="29"/>
      <c r="K42" s="29"/>
      <c r="L42" s="29"/>
      <c r="M42" s="29"/>
      <c r="N42" s="29">
        <v>1726000</v>
      </c>
      <c r="O42" s="29">
        <f t="shared" si="3"/>
        <v>0</v>
      </c>
      <c r="P42" s="29"/>
      <c r="Q42" s="29"/>
      <c r="R42" s="29"/>
      <c r="S42" s="29"/>
      <c r="T42" s="29"/>
      <c r="U42" s="29"/>
      <c r="V42" s="29"/>
      <c r="W42" s="38"/>
      <c r="X42" s="29">
        <v>474000</v>
      </c>
      <c r="Y42" s="29">
        <v>500000</v>
      </c>
      <c r="Z42" s="42"/>
      <c r="AA42" s="29"/>
      <c r="AB42" s="29"/>
      <c r="AC42" s="29"/>
      <c r="AD42" s="29"/>
      <c r="AE42" s="29"/>
      <c r="AF42" s="29">
        <f t="shared" si="4"/>
        <v>0</v>
      </c>
      <c r="AG42" s="29"/>
      <c r="AH42" s="29"/>
      <c r="AI42" s="29"/>
      <c r="AJ42" s="29"/>
      <c r="AK42" s="29"/>
      <c r="AL42" s="29"/>
      <c r="AM42" s="29"/>
      <c r="AN42" s="38"/>
      <c r="AO42" s="29"/>
      <c r="AP42" s="29"/>
      <c r="AQ42" s="31">
        <f t="shared" si="5"/>
        <v>155778543</v>
      </c>
    </row>
    <row r="43" spans="1:43" ht="13.5" customHeight="1" thickBot="1">
      <c r="A43" s="89"/>
      <c r="B43" s="89"/>
      <c r="C43" s="90"/>
      <c r="D43" s="11" t="s">
        <v>169</v>
      </c>
      <c r="E43" s="29">
        <v>4000000</v>
      </c>
      <c r="F43" s="29">
        <v>50000000</v>
      </c>
      <c r="G43" s="29"/>
      <c r="H43" s="29">
        <v>5000000</v>
      </c>
      <c r="I43" s="42"/>
      <c r="J43" s="29"/>
      <c r="K43" s="29"/>
      <c r="L43" s="29"/>
      <c r="M43" s="29"/>
      <c r="N43" s="29"/>
      <c r="O43" s="29">
        <f t="shared" si="3"/>
        <v>0</v>
      </c>
      <c r="P43" s="29"/>
      <c r="Q43" s="29"/>
      <c r="R43" s="29"/>
      <c r="S43" s="29"/>
      <c r="T43" s="29"/>
      <c r="U43" s="29"/>
      <c r="V43" s="29"/>
      <c r="W43" s="38"/>
      <c r="X43" s="29"/>
      <c r="Y43" s="29">
        <v>100</v>
      </c>
      <c r="Z43" s="42"/>
      <c r="AA43" s="29"/>
      <c r="AB43" s="29"/>
      <c r="AC43" s="29">
        <v>73</v>
      </c>
      <c r="AD43" s="29"/>
      <c r="AE43" s="29"/>
      <c r="AF43" s="29">
        <f t="shared" si="4"/>
        <v>0</v>
      </c>
      <c r="AG43" s="29"/>
      <c r="AH43" s="29"/>
      <c r="AI43" s="29"/>
      <c r="AJ43" s="29"/>
      <c r="AK43" s="29"/>
      <c r="AL43" s="29"/>
      <c r="AM43" s="29"/>
      <c r="AN43" s="38"/>
      <c r="AO43" s="29"/>
      <c r="AP43" s="29"/>
      <c r="AQ43" s="31">
        <f t="shared" si="5"/>
        <v>59000100</v>
      </c>
    </row>
    <row r="44" spans="1:43" ht="13.5" customHeight="1" thickBot="1">
      <c r="A44" s="89"/>
      <c r="B44" s="89"/>
      <c r="C44" s="57" t="s">
        <v>170</v>
      </c>
      <c r="D44" s="58"/>
      <c r="E44" s="29">
        <f>E45</f>
        <v>14265432</v>
      </c>
      <c r="F44" s="29">
        <f aca="true" t="shared" si="33" ref="F44:N44">F45</f>
        <v>30000000</v>
      </c>
      <c r="G44" s="29">
        <f t="shared" si="33"/>
        <v>0</v>
      </c>
      <c r="H44" s="29">
        <f t="shared" si="33"/>
        <v>0</v>
      </c>
      <c r="I44" s="42">
        <f t="shared" si="33"/>
        <v>0</v>
      </c>
      <c r="J44" s="29">
        <f t="shared" si="33"/>
        <v>0</v>
      </c>
      <c r="K44" s="29">
        <f t="shared" si="33"/>
        <v>0</v>
      </c>
      <c r="L44" s="29">
        <f t="shared" si="33"/>
        <v>0</v>
      </c>
      <c r="M44" s="29">
        <f t="shared" si="33"/>
        <v>0</v>
      </c>
      <c r="N44" s="29">
        <f t="shared" si="33"/>
        <v>0</v>
      </c>
      <c r="O44" s="29">
        <f t="shared" si="3"/>
        <v>0</v>
      </c>
      <c r="P44" s="29">
        <f aca="true" t="shared" si="34" ref="P44:AE44">P45</f>
        <v>0</v>
      </c>
      <c r="Q44" s="29">
        <f t="shared" si="34"/>
        <v>0</v>
      </c>
      <c r="R44" s="29">
        <f t="shared" si="34"/>
        <v>0</v>
      </c>
      <c r="S44" s="29">
        <f t="shared" si="34"/>
        <v>0</v>
      </c>
      <c r="T44" s="29">
        <f t="shared" si="34"/>
        <v>0</v>
      </c>
      <c r="U44" s="29">
        <f t="shared" si="34"/>
        <v>0</v>
      </c>
      <c r="V44" s="29">
        <f t="shared" si="34"/>
        <v>0</v>
      </c>
      <c r="W44" s="38">
        <f t="shared" si="34"/>
        <v>0</v>
      </c>
      <c r="X44" s="29">
        <f t="shared" si="34"/>
        <v>0</v>
      </c>
      <c r="Y44" s="29">
        <f t="shared" si="34"/>
        <v>500000</v>
      </c>
      <c r="Z44" s="42">
        <f t="shared" si="34"/>
        <v>0</v>
      </c>
      <c r="AA44" s="29">
        <f t="shared" si="34"/>
        <v>0</v>
      </c>
      <c r="AB44" s="29">
        <f t="shared" si="34"/>
        <v>0</v>
      </c>
      <c r="AC44" s="29">
        <f t="shared" si="34"/>
        <v>0</v>
      </c>
      <c r="AD44" s="29">
        <f t="shared" si="34"/>
        <v>0</v>
      </c>
      <c r="AE44" s="29">
        <f t="shared" si="34"/>
        <v>0</v>
      </c>
      <c r="AF44" s="29">
        <f t="shared" si="4"/>
        <v>0</v>
      </c>
      <c r="AG44" s="29">
        <f aca="true" t="shared" si="35" ref="AG44:AP44">AG45</f>
        <v>0</v>
      </c>
      <c r="AH44" s="29">
        <f t="shared" si="35"/>
        <v>0</v>
      </c>
      <c r="AI44" s="29">
        <f t="shared" si="35"/>
        <v>0</v>
      </c>
      <c r="AJ44" s="29">
        <f t="shared" si="35"/>
        <v>0</v>
      </c>
      <c r="AK44" s="29">
        <f t="shared" si="35"/>
        <v>0</v>
      </c>
      <c r="AL44" s="29">
        <f t="shared" si="35"/>
        <v>0</v>
      </c>
      <c r="AM44" s="29">
        <f t="shared" si="35"/>
        <v>0</v>
      </c>
      <c r="AN44" s="38">
        <f t="shared" si="35"/>
        <v>0</v>
      </c>
      <c r="AO44" s="29">
        <f t="shared" si="35"/>
        <v>0</v>
      </c>
      <c r="AP44" s="29">
        <f t="shared" si="35"/>
        <v>0</v>
      </c>
      <c r="AQ44" s="31">
        <f t="shared" si="5"/>
        <v>44765432</v>
      </c>
    </row>
    <row r="45" spans="1:43" ht="13.5" customHeight="1" thickBot="1">
      <c r="A45" s="89"/>
      <c r="B45" s="90"/>
      <c r="C45" s="13"/>
      <c r="D45" s="11" t="s">
        <v>171</v>
      </c>
      <c r="E45" s="29">
        <v>14265432</v>
      </c>
      <c r="F45" s="29">
        <v>30000000</v>
      </c>
      <c r="G45" s="29"/>
      <c r="H45" s="29"/>
      <c r="I45" s="42"/>
      <c r="J45" s="29"/>
      <c r="K45" s="29"/>
      <c r="L45" s="29"/>
      <c r="M45" s="29"/>
      <c r="N45" s="29"/>
      <c r="O45" s="29">
        <f t="shared" si="3"/>
        <v>0</v>
      </c>
      <c r="P45" s="29"/>
      <c r="Q45" s="29"/>
      <c r="R45" s="29"/>
      <c r="S45" s="29"/>
      <c r="T45" s="29"/>
      <c r="U45" s="29"/>
      <c r="V45" s="29"/>
      <c r="W45" s="38"/>
      <c r="X45" s="29"/>
      <c r="Y45" s="29">
        <v>500000</v>
      </c>
      <c r="Z45" s="42"/>
      <c r="AA45" s="29"/>
      <c r="AB45" s="29"/>
      <c r="AC45" s="29"/>
      <c r="AD45" s="29"/>
      <c r="AE45" s="29"/>
      <c r="AF45" s="29">
        <f t="shared" si="4"/>
        <v>0</v>
      </c>
      <c r="AG45" s="29"/>
      <c r="AH45" s="29"/>
      <c r="AI45" s="29"/>
      <c r="AJ45" s="29"/>
      <c r="AK45" s="29"/>
      <c r="AL45" s="29"/>
      <c r="AM45" s="29"/>
      <c r="AN45" s="38"/>
      <c r="AO45" s="29"/>
      <c r="AP45" s="29"/>
      <c r="AQ45" s="31">
        <f t="shared" si="5"/>
        <v>44765432</v>
      </c>
    </row>
    <row r="46" spans="1:43" ht="13.5" customHeight="1" thickBot="1">
      <c r="A46" s="89"/>
      <c r="B46" s="57" t="s">
        <v>172</v>
      </c>
      <c r="C46" s="58"/>
      <c r="D46" s="58"/>
      <c r="E46" s="29">
        <f>E47+E50+E56+E65</f>
        <v>179310863</v>
      </c>
      <c r="F46" s="29">
        <f aca="true" t="shared" si="36" ref="F46:N46">F47+F50+F56+F65</f>
        <v>178120575</v>
      </c>
      <c r="G46" s="29">
        <f t="shared" si="36"/>
        <v>0</v>
      </c>
      <c r="H46" s="29">
        <f t="shared" si="36"/>
        <v>50000000</v>
      </c>
      <c r="I46" s="42">
        <f t="shared" si="36"/>
        <v>0</v>
      </c>
      <c r="J46" s="29">
        <f t="shared" si="36"/>
        <v>0</v>
      </c>
      <c r="K46" s="29">
        <f t="shared" si="36"/>
        <v>300000</v>
      </c>
      <c r="L46" s="29">
        <f t="shared" si="36"/>
        <v>0</v>
      </c>
      <c r="M46" s="29">
        <f t="shared" si="36"/>
        <v>20802419</v>
      </c>
      <c r="N46" s="29">
        <f t="shared" si="36"/>
        <v>545682</v>
      </c>
      <c r="O46" s="29">
        <f t="shared" si="3"/>
        <v>46</v>
      </c>
      <c r="P46" s="29">
        <f aca="true" t="shared" si="37" ref="P46:AE46">P47+P50+P56+P65</f>
        <v>0</v>
      </c>
      <c r="Q46" s="29">
        <f t="shared" si="37"/>
        <v>0</v>
      </c>
      <c r="R46" s="29">
        <f t="shared" si="37"/>
        <v>0</v>
      </c>
      <c r="S46" s="29">
        <f t="shared" si="37"/>
        <v>0</v>
      </c>
      <c r="T46" s="29">
        <f t="shared" si="37"/>
        <v>0</v>
      </c>
      <c r="U46" s="29">
        <f t="shared" si="37"/>
        <v>0</v>
      </c>
      <c r="V46" s="29">
        <f t="shared" si="37"/>
        <v>46</v>
      </c>
      <c r="W46" s="38">
        <f t="shared" si="37"/>
        <v>0</v>
      </c>
      <c r="X46" s="29">
        <f t="shared" si="37"/>
        <v>62235372</v>
      </c>
      <c r="Y46" s="29">
        <f t="shared" si="37"/>
        <v>2330481</v>
      </c>
      <c r="Z46" s="42">
        <f t="shared" si="37"/>
        <v>0</v>
      </c>
      <c r="AA46" s="29">
        <f t="shared" si="37"/>
        <v>3607</v>
      </c>
      <c r="AB46" s="29">
        <f t="shared" si="37"/>
        <v>0</v>
      </c>
      <c r="AC46" s="29">
        <f t="shared" si="37"/>
        <v>0</v>
      </c>
      <c r="AD46" s="29">
        <f t="shared" si="37"/>
        <v>500000</v>
      </c>
      <c r="AE46" s="29">
        <f t="shared" si="37"/>
        <v>0</v>
      </c>
      <c r="AF46" s="29">
        <f t="shared" si="4"/>
        <v>0</v>
      </c>
      <c r="AG46" s="29">
        <f aca="true" t="shared" si="38" ref="AG46:AP46">AG47+AG50+AG56+AG65</f>
        <v>0</v>
      </c>
      <c r="AH46" s="29">
        <f t="shared" si="38"/>
        <v>0</v>
      </c>
      <c r="AI46" s="29">
        <f t="shared" si="38"/>
        <v>0</v>
      </c>
      <c r="AJ46" s="29">
        <f t="shared" si="38"/>
        <v>0</v>
      </c>
      <c r="AK46" s="29">
        <f t="shared" si="38"/>
        <v>0</v>
      </c>
      <c r="AL46" s="29">
        <f t="shared" si="38"/>
        <v>0</v>
      </c>
      <c r="AM46" s="29">
        <f t="shared" si="38"/>
        <v>0</v>
      </c>
      <c r="AN46" s="38">
        <f t="shared" si="38"/>
        <v>0</v>
      </c>
      <c r="AO46" s="29">
        <f t="shared" si="38"/>
        <v>0</v>
      </c>
      <c r="AP46" s="29">
        <f t="shared" si="38"/>
        <v>0</v>
      </c>
      <c r="AQ46" s="31">
        <f t="shared" si="5"/>
        <v>471997291</v>
      </c>
    </row>
    <row r="47" spans="1:43" ht="13.5" customHeight="1" thickBot="1">
      <c r="A47" s="89"/>
      <c r="B47" s="89"/>
      <c r="C47" s="57" t="s">
        <v>173</v>
      </c>
      <c r="D47" s="58"/>
      <c r="E47" s="29">
        <f>E48+E49</f>
        <v>0</v>
      </c>
      <c r="F47" s="29">
        <f aca="true" t="shared" si="39" ref="F47:N47">F48+F49</f>
        <v>13955498</v>
      </c>
      <c r="G47" s="29">
        <f t="shared" si="39"/>
        <v>0</v>
      </c>
      <c r="H47" s="29">
        <f t="shared" si="39"/>
        <v>0</v>
      </c>
      <c r="I47" s="42">
        <f t="shared" si="39"/>
        <v>0</v>
      </c>
      <c r="J47" s="29">
        <f t="shared" si="39"/>
        <v>0</v>
      </c>
      <c r="K47" s="29">
        <f t="shared" si="39"/>
        <v>0</v>
      </c>
      <c r="L47" s="29">
        <f t="shared" si="39"/>
        <v>0</v>
      </c>
      <c r="M47" s="29">
        <f t="shared" si="39"/>
        <v>0</v>
      </c>
      <c r="N47" s="29">
        <f t="shared" si="39"/>
        <v>0</v>
      </c>
      <c r="O47" s="29">
        <f t="shared" si="3"/>
        <v>0</v>
      </c>
      <c r="P47" s="29">
        <f aca="true" t="shared" si="40" ref="P47:AE47">P48+P49</f>
        <v>0</v>
      </c>
      <c r="Q47" s="29">
        <f t="shared" si="40"/>
        <v>0</v>
      </c>
      <c r="R47" s="29">
        <f t="shared" si="40"/>
        <v>0</v>
      </c>
      <c r="S47" s="29">
        <f t="shared" si="40"/>
        <v>0</v>
      </c>
      <c r="T47" s="29">
        <f t="shared" si="40"/>
        <v>0</v>
      </c>
      <c r="U47" s="29">
        <f t="shared" si="40"/>
        <v>0</v>
      </c>
      <c r="V47" s="29">
        <f t="shared" si="40"/>
        <v>0</v>
      </c>
      <c r="W47" s="38">
        <f t="shared" si="40"/>
        <v>0</v>
      </c>
      <c r="X47" s="29">
        <f t="shared" si="40"/>
        <v>0</v>
      </c>
      <c r="Y47" s="29">
        <f t="shared" si="40"/>
        <v>65000</v>
      </c>
      <c r="Z47" s="42">
        <f t="shared" si="40"/>
        <v>0</v>
      </c>
      <c r="AA47" s="29">
        <f t="shared" si="40"/>
        <v>3607</v>
      </c>
      <c r="AB47" s="29">
        <f t="shared" si="40"/>
        <v>0</v>
      </c>
      <c r="AC47" s="29">
        <f t="shared" si="40"/>
        <v>0</v>
      </c>
      <c r="AD47" s="29">
        <f t="shared" si="40"/>
        <v>0</v>
      </c>
      <c r="AE47" s="29">
        <f t="shared" si="40"/>
        <v>0</v>
      </c>
      <c r="AF47" s="29">
        <f t="shared" si="4"/>
        <v>0</v>
      </c>
      <c r="AG47" s="29">
        <f aca="true" t="shared" si="41" ref="AG47:AP47">AG48+AG49</f>
        <v>0</v>
      </c>
      <c r="AH47" s="29">
        <f t="shared" si="41"/>
        <v>0</v>
      </c>
      <c r="AI47" s="29">
        <f t="shared" si="41"/>
        <v>0</v>
      </c>
      <c r="AJ47" s="29">
        <f t="shared" si="41"/>
        <v>0</v>
      </c>
      <c r="AK47" s="29">
        <f t="shared" si="41"/>
        <v>0</v>
      </c>
      <c r="AL47" s="29">
        <f t="shared" si="41"/>
        <v>0</v>
      </c>
      <c r="AM47" s="29">
        <f t="shared" si="41"/>
        <v>0</v>
      </c>
      <c r="AN47" s="38">
        <f t="shared" si="41"/>
        <v>0</v>
      </c>
      <c r="AO47" s="29">
        <f t="shared" si="41"/>
        <v>0</v>
      </c>
      <c r="AP47" s="29">
        <f t="shared" si="41"/>
        <v>0</v>
      </c>
      <c r="AQ47" s="31">
        <f t="shared" si="5"/>
        <v>14020498</v>
      </c>
    </row>
    <row r="48" spans="1:43" ht="13.5" customHeight="1" thickBot="1">
      <c r="A48" s="89"/>
      <c r="B48" s="89"/>
      <c r="C48" s="89"/>
      <c r="D48" s="11" t="s">
        <v>174</v>
      </c>
      <c r="E48" s="29"/>
      <c r="F48" s="29">
        <v>7000000</v>
      </c>
      <c r="G48" s="29"/>
      <c r="H48" s="29"/>
      <c r="I48" s="42"/>
      <c r="J48" s="29"/>
      <c r="K48" s="29"/>
      <c r="L48" s="29"/>
      <c r="M48" s="29"/>
      <c r="N48" s="29"/>
      <c r="O48" s="29">
        <f t="shared" si="3"/>
        <v>0</v>
      </c>
      <c r="P48" s="29"/>
      <c r="Q48" s="29"/>
      <c r="R48" s="29"/>
      <c r="S48" s="29"/>
      <c r="T48" s="29"/>
      <c r="U48" s="29"/>
      <c r="V48" s="29"/>
      <c r="W48" s="38"/>
      <c r="X48" s="29"/>
      <c r="Y48" s="29">
        <v>5000</v>
      </c>
      <c r="Z48" s="42"/>
      <c r="AA48" s="29">
        <v>3607</v>
      </c>
      <c r="AB48" s="29"/>
      <c r="AC48" s="29"/>
      <c r="AD48" s="29"/>
      <c r="AE48" s="29"/>
      <c r="AF48" s="29">
        <f t="shared" si="4"/>
        <v>0</v>
      </c>
      <c r="AG48" s="29"/>
      <c r="AH48" s="29"/>
      <c r="AI48" s="29"/>
      <c r="AJ48" s="29"/>
      <c r="AK48" s="29"/>
      <c r="AL48" s="29"/>
      <c r="AM48" s="29"/>
      <c r="AN48" s="38"/>
      <c r="AO48" s="29"/>
      <c r="AP48" s="29"/>
      <c r="AQ48" s="31">
        <f t="shared" si="5"/>
        <v>7005000</v>
      </c>
    </row>
    <row r="49" spans="1:43" ht="13.5" customHeight="1" thickBot="1">
      <c r="A49" s="89"/>
      <c r="B49" s="89"/>
      <c r="C49" s="90"/>
      <c r="D49" s="11" t="s">
        <v>175</v>
      </c>
      <c r="E49" s="29"/>
      <c r="F49" s="29">
        <v>6955498</v>
      </c>
      <c r="G49" s="29"/>
      <c r="H49" s="29"/>
      <c r="I49" s="42"/>
      <c r="J49" s="29"/>
      <c r="K49" s="29"/>
      <c r="L49" s="29"/>
      <c r="M49" s="29"/>
      <c r="N49" s="29"/>
      <c r="O49" s="29">
        <f t="shared" si="3"/>
        <v>0</v>
      </c>
      <c r="P49" s="29"/>
      <c r="Q49" s="29"/>
      <c r="R49" s="29"/>
      <c r="S49" s="29"/>
      <c r="T49" s="29"/>
      <c r="U49" s="29"/>
      <c r="V49" s="29"/>
      <c r="W49" s="38"/>
      <c r="X49" s="29"/>
      <c r="Y49" s="29">
        <v>60000</v>
      </c>
      <c r="Z49" s="42"/>
      <c r="AA49" s="29"/>
      <c r="AB49" s="29"/>
      <c r="AC49" s="29"/>
      <c r="AD49" s="29"/>
      <c r="AE49" s="29"/>
      <c r="AF49" s="29">
        <f t="shared" si="4"/>
        <v>0</v>
      </c>
      <c r="AG49" s="29"/>
      <c r="AH49" s="29"/>
      <c r="AI49" s="29"/>
      <c r="AJ49" s="29"/>
      <c r="AK49" s="29"/>
      <c r="AL49" s="29"/>
      <c r="AM49" s="29"/>
      <c r="AN49" s="38"/>
      <c r="AO49" s="29"/>
      <c r="AP49" s="29"/>
      <c r="AQ49" s="31">
        <f t="shared" si="5"/>
        <v>7015498</v>
      </c>
    </row>
    <row r="50" spans="1:43" ht="13.5" customHeight="1" thickBot="1">
      <c r="A50" s="89"/>
      <c r="B50" s="89"/>
      <c r="C50" s="57" t="s">
        <v>176</v>
      </c>
      <c r="D50" s="58"/>
      <c r="E50" s="29">
        <f>E51+E52+E53+E54+E55</f>
        <v>24774987</v>
      </c>
      <c r="F50" s="29">
        <f aca="true" t="shared" si="42" ref="F50:N50">F51+F52+F53+F54+F55</f>
        <v>57757048</v>
      </c>
      <c r="G50" s="29">
        <f t="shared" si="42"/>
        <v>0</v>
      </c>
      <c r="H50" s="29">
        <f t="shared" si="42"/>
        <v>10000000</v>
      </c>
      <c r="I50" s="42">
        <f t="shared" si="42"/>
        <v>0</v>
      </c>
      <c r="J50" s="29">
        <f t="shared" si="42"/>
        <v>0</v>
      </c>
      <c r="K50" s="29">
        <f t="shared" si="42"/>
        <v>0</v>
      </c>
      <c r="L50" s="29">
        <f t="shared" si="42"/>
        <v>0</v>
      </c>
      <c r="M50" s="29">
        <f t="shared" si="42"/>
        <v>0</v>
      </c>
      <c r="N50" s="29">
        <f t="shared" si="42"/>
        <v>85682</v>
      </c>
      <c r="O50" s="29">
        <f t="shared" si="3"/>
        <v>0</v>
      </c>
      <c r="P50" s="29">
        <f aca="true" t="shared" si="43" ref="P50:AE50">P51+P52+P53+P54+P55</f>
        <v>0</v>
      </c>
      <c r="Q50" s="29">
        <f t="shared" si="43"/>
        <v>0</v>
      </c>
      <c r="R50" s="29">
        <f t="shared" si="43"/>
        <v>0</v>
      </c>
      <c r="S50" s="29">
        <f t="shared" si="43"/>
        <v>0</v>
      </c>
      <c r="T50" s="29">
        <f t="shared" si="43"/>
        <v>0</v>
      </c>
      <c r="U50" s="29">
        <f t="shared" si="43"/>
        <v>0</v>
      </c>
      <c r="V50" s="29">
        <f t="shared" si="43"/>
        <v>0</v>
      </c>
      <c r="W50" s="38">
        <f t="shared" si="43"/>
        <v>0</v>
      </c>
      <c r="X50" s="29">
        <f t="shared" si="43"/>
        <v>11835372</v>
      </c>
      <c r="Y50" s="29">
        <f t="shared" si="43"/>
        <v>300000</v>
      </c>
      <c r="Z50" s="42">
        <f t="shared" si="43"/>
        <v>0</v>
      </c>
      <c r="AA50" s="29">
        <f t="shared" si="43"/>
        <v>0</v>
      </c>
      <c r="AB50" s="29">
        <f t="shared" si="43"/>
        <v>0</v>
      </c>
      <c r="AC50" s="29">
        <f t="shared" si="43"/>
        <v>0</v>
      </c>
      <c r="AD50" s="29">
        <f t="shared" si="43"/>
        <v>0</v>
      </c>
      <c r="AE50" s="29">
        <f t="shared" si="43"/>
        <v>0</v>
      </c>
      <c r="AF50" s="29">
        <f t="shared" si="4"/>
        <v>0</v>
      </c>
      <c r="AG50" s="29">
        <f aca="true" t="shared" si="44" ref="AG50:AP50">AG51+AG52+AG53+AG54+AG55</f>
        <v>0</v>
      </c>
      <c r="AH50" s="29">
        <f t="shared" si="44"/>
        <v>0</v>
      </c>
      <c r="AI50" s="29">
        <f t="shared" si="44"/>
        <v>0</v>
      </c>
      <c r="AJ50" s="29">
        <f t="shared" si="44"/>
        <v>0</v>
      </c>
      <c r="AK50" s="29">
        <f t="shared" si="44"/>
        <v>0</v>
      </c>
      <c r="AL50" s="29">
        <f t="shared" si="44"/>
        <v>0</v>
      </c>
      <c r="AM50" s="29">
        <f t="shared" si="44"/>
        <v>0</v>
      </c>
      <c r="AN50" s="38">
        <f t="shared" si="44"/>
        <v>0</v>
      </c>
      <c r="AO50" s="29">
        <f t="shared" si="44"/>
        <v>0</v>
      </c>
      <c r="AP50" s="29">
        <f t="shared" si="44"/>
        <v>0</v>
      </c>
      <c r="AQ50" s="31">
        <f t="shared" si="5"/>
        <v>104667407</v>
      </c>
    </row>
    <row r="51" spans="1:43" ht="13.5" customHeight="1" thickBot="1">
      <c r="A51" s="89"/>
      <c r="B51" s="89"/>
      <c r="C51" s="89"/>
      <c r="D51" s="11" t="s">
        <v>177</v>
      </c>
      <c r="E51" s="29">
        <v>774987</v>
      </c>
      <c r="F51" s="29">
        <v>2757048</v>
      </c>
      <c r="G51" s="29"/>
      <c r="H51" s="29">
        <v>2000000</v>
      </c>
      <c r="I51" s="42"/>
      <c r="J51" s="29"/>
      <c r="K51" s="29"/>
      <c r="L51" s="29"/>
      <c r="M51" s="29"/>
      <c r="N51" s="29"/>
      <c r="O51" s="29">
        <f t="shared" si="3"/>
        <v>0</v>
      </c>
      <c r="P51" s="29"/>
      <c r="Q51" s="29"/>
      <c r="R51" s="29"/>
      <c r="S51" s="29"/>
      <c r="T51" s="29"/>
      <c r="U51" s="29"/>
      <c r="V51" s="29"/>
      <c r="W51" s="38"/>
      <c r="X51" s="29"/>
      <c r="Y51" s="29"/>
      <c r="Z51" s="42"/>
      <c r="AA51" s="29"/>
      <c r="AB51" s="29"/>
      <c r="AC51" s="29"/>
      <c r="AD51" s="29"/>
      <c r="AE51" s="29"/>
      <c r="AF51" s="29">
        <f t="shared" si="4"/>
        <v>0</v>
      </c>
      <c r="AG51" s="29"/>
      <c r="AH51" s="29"/>
      <c r="AI51" s="29"/>
      <c r="AJ51" s="29"/>
      <c r="AK51" s="29"/>
      <c r="AL51" s="29"/>
      <c r="AM51" s="29"/>
      <c r="AN51" s="38"/>
      <c r="AO51" s="29"/>
      <c r="AP51" s="29"/>
      <c r="AQ51" s="31">
        <f t="shared" si="5"/>
        <v>5532035</v>
      </c>
    </row>
    <row r="52" spans="1:43" ht="13.5" customHeight="1" thickBot="1">
      <c r="A52" s="89"/>
      <c r="B52" s="89"/>
      <c r="C52" s="89"/>
      <c r="D52" s="11" t="s">
        <v>178</v>
      </c>
      <c r="E52" s="29">
        <v>10000000</v>
      </c>
      <c r="F52" s="29">
        <v>25000000</v>
      </c>
      <c r="G52" s="29"/>
      <c r="H52" s="29">
        <v>1000000</v>
      </c>
      <c r="I52" s="42"/>
      <c r="J52" s="29"/>
      <c r="K52" s="29"/>
      <c r="L52" s="29"/>
      <c r="M52" s="29"/>
      <c r="N52" s="29"/>
      <c r="O52" s="29">
        <f t="shared" si="3"/>
        <v>0</v>
      </c>
      <c r="P52" s="29"/>
      <c r="Q52" s="29"/>
      <c r="R52" s="29"/>
      <c r="S52" s="29"/>
      <c r="T52" s="29"/>
      <c r="U52" s="29"/>
      <c r="V52" s="29"/>
      <c r="W52" s="38"/>
      <c r="X52" s="29">
        <v>10000000</v>
      </c>
      <c r="Y52" s="29">
        <v>300000</v>
      </c>
      <c r="Z52" s="42"/>
      <c r="AA52" s="29"/>
      <c r="AB52" s="29"/>
      <c r="AC52" s="29"/>
      <c r="AD52" s="29"/>
      <c r="AE52" s="29"/>
      <c r="AF52" s="29">
        <f t="shared" si="4"/>
        <v>0</v>
      </c>
      <c r="AG52" s="29"/>
      <c r="AH52" s="29"/>
      <c r="AI52" s="29"/>
      <c r="AJ52" s="29"/>
      <c r="AK52" s="29"/>
      <c r="AL52" s="29"/>
      <c r="AM52" s="29"/>
      <c r="AN52" s="38"/>
      <c r="AO52" s="29"/>
      <c r="AP52" s="29"/>
      <c r="AQ52" s="31">
        <f t="shared" si="5"/>
        <v>46300000</v>
      </c>
    </row>
    <row r="53" spans="1:43" ht="13.5" customHeight="1" thickBot="1">
      <c r="A53" s="89"/>
      <c r="B53" s="89"/>
      <c r="C53" s="89"/>
      <c r="D53" s="11" t="s">
        <v>179</v>
      </c>
      <c r="E53" s="29">
        <v>10000000</v>
      </c>
      <c r="F53" s="29">
        <v>25000000</v>
      </c>
      <c r="G53" s="29"/>
      <c r="H53" s="29">
        <v>5000000</v>
      </c>
      <c r="I53" s="42"/>
      <c r="J53" s="29"/>
      <c r="K53" s="29"/>
      <c r="L53" s="29"/>
      <c r="M53" s="29"/>
      <c r="N53" s="29">
        <v>85682</v>
      </c>
      <c r="O53" s="29">
        <f t="shared" si="3"/>
        <v>0</v>
      </c>
      <c r="P53" s="29"/>
      <c r="Q53" s="29"/>
      <c r="R53" s="29"/>
      <c r="S53" s="29"/>
      <c r="T53" s="29"/>
      <c r="U53" s="29"/>
      <c r="V53" s="29"/>
      <c r="W53" s="38"/>
      <c r="X53" s="29">
        <v>1000000</v>
      </c>
      <c r="Y53" s="29"/>
      <c r="Z53" s="42"/>
      <c r="AA53" s="29"/>
      <c r="AB53" s="29"/>
      <c r="AC53" s="29"/>
      <c r="AD53" s="29"/>
      <c r="AE53" s="29"/>
      <c r="AF53" s="29">
        <f t="shared" si="4"/>
        <v>0</v>
      </c>
      <c r="AG53" s="29"/>
      <c r="AH53" s="29"/>
      <c r="AI53" s="29"/>
      <c r="AJ53" s="29"/>
      <c r="AK53" s="29"/>
      <c r="AL53" s="29"/>
      <c r="AM53" s="29"/>
      <c r="AN53" s="38"/>
      <c r="AO53" s="29"/>
      <c r="AP53" s="29"/>
      <c r="AQ53" s="31">
        <f t="shared" si="5"/>
        <v>41000000</v>
      </c>
    </row>
    <row r="54" spans="1:43" ht="13.5" customHeight="1" thickBot="1">
      <c r="A54" s="89"/>
      <c r="B54" s="89"/>
      <c r="C54" s="89"/>
      <c r="D54" s="11" t="s">
        <v>180</v>
      </c>
      <c r="E54" s="29">
        <v>2000000</v>
      </c>
      <c r="F54" s="29">
        <v>3000000</v>
      </c>
      <c r="G54" s="29"/>
      <c r="H54" s="29"/>
      <c r="I54" s="42"/>
      <c r="J54" s="29"/>
      <c r="K54" s="29"/>
      <c r="L54" s="29"/>
      <c r="M54" s="29"/>
      <c r="N54" s="29"/>
      <c r="O54" s="29">
        <f t="shared" si="3"/>
        <v>0</v>
      </c>
      <c r="P54" s="29"/>
      <c r="Q54" s="29"/>
      <c r="R54" s="29"/>
      <c r="S54" s="29"/>
      <c r="T54" s="29"/>
      <c r="U54" s="29"/>
      <c r="V54" s="29"/>
      <c r="W54" s="38"/>
      <c r="X54" s="29">
        <v>835372</v>
      </c>
      <c r="Y54" s="29"/>
      <c r="Z54" s="42"/>
      <c r="AA54" s="29"/>
      <c r="AB54" s="29"/>
      <c r="AC54" s="29"/>
      <c r="AD54" s="29"/>
      <c r="AE54" s="29"/>
      <c r="AF54" s="29">
        <f t="shared" si="4"/>
        <v>0</v>
      </c>
      <c r="AG54" s="29"/>
      <c r="AH54" s="29"/>
      <c r="AI54" s="29"/>
      <c r="AJ54" s="29"/>
      <c r="AK54" s="29"/>
      <c r="AL54" s="29"/>
      <c r="AM54" s="29"/>
      <c r="AN54" s="38"/>
      <c r="AO54" s="29"/>
      <c r="AP54" s="29"/>
      <c r="AQ54" s="31">
        <f t="shared" si="5"/>
        <v>5835372</v>
      </c>
    </row>
    <row r="55" spans="1:43" ht="13.5" customHeight="1" thickBot="1">
      <c r="A55" s="89"/>
      <c r="B55" s="89"/>
      <c r="C55" s="90"/>
      <c r="D55" s="11" t="s">
        <v>181</v>
      </c>
      <c r="E55" s="29">
        <v>2000000</v>
      </c>
      <c r="F55" s="29">
        <v>2000000</v>
      </c>
      <c r="G55" s="29"/>
      <c r="H55" s="29">
        <v>2000000</v>
      </c>
      <c r="I55" s="42"/>
      <c r="J55" s="29"/>
      <c r="K55" s="29"/>
      <c r="L55" s="29"/>
      <c r="M55" s="29"/>
      <c r="N55" s="29"/>
      <c r="O55" s="29">
        <f t="shared" si="3"/>
        <v>0</v>
      </c>
      <c r="P55" s="29"/>
      <c r="Q55" s="29"/>
      <c r="R55" s="29"/>
      <c r="S55" s="29"/>
      <c r="T55" s="29"/>
      <c r="U55" s="29"/>
      <c r="V55" s="29"/>
      <c r="W55" s="38"/>
      <c r="X55" s="29"/>
      <c r="Y55" s="29"/>
      <c r="Z55" s="42"/>
      <c r="AA55" s="29"/>
      <c r="AB55" s="29"/>
      <c r="AC55" s="29"/>
      <c r="AD55" s="29"/>
      <c r="AE55" s="29"/>
      <c r="AF55" s="29">
        <f t="shared" si="4"/>
        <v>0</v>
      </c>
      <c r="AG55" s="29"/>
      <c r="AH55" s="29"/>
      <c r="AI55" s="29"/>
      <c r="AJ55" s="29"/>
      <c r="AK55" s="29"/>
      <c r="AL55" s="29"/>
      <c r="AM55" s="29"/>
      <c r="AN55" s="38"/>
      <c r="AO55" s="29"/>
      <c r="AP55" s="29"/>
      <c r="AQ55" s="31">
        <f t="shared" si="5"/>
        <v>6000000</v>
      </c>
    </row>
    <row r="56" spans="1:43" ht="13.5" customHeight="1" thickBot="1">
      <c r="A56" s="89"/>
      <c r="B56" s="89"/>
      <c r="C56" s="57" t="s">
        <v>182</v>
      </c>
      <c r="D56" s="58"/>
      <c r="E56" s="29">
        <f>E57+E58+E59+E60+E61+E62+E63+E64</f>
        <v>149961050</v>
      </c>
      <c r="F56" s="29">
        <f aca="true" t="shared" si="45" ref="F56:N56">F57+F58+F59+F60+F61+F62+F63+F64</f>
        <v>93408029</v>
      </c>
      <c r="G56" s="29">
        <f t="shared" si="45"/>
        <v>0</v>
      </c>
      <c r="H56" s="29">
        <f t="shared" si="45"/>
        <v>25000000</v>
      </c>
      <c r="I56" s="42">
        <f t="shared" si="45"/>
        <v>0</v>
      </c>
      <c r="J56" s="29">
        <f t="shared" si="45"/>
        <v>0</v>
      </c>
      <c r="K56" s="29">
        <f t="shared" si="45"/>
        <v>300000</v>
      </c>
      <c r="L56" s="29">
        <f t="shared" si="45"/>
        <v>0</v>
      </c>
      <c r="M56" s="29">
        <f t="shared" si="45"/>
        <v>20802419</v>
      </c>
      <c r="N56" s="29">
        <f t="shared" si="45"/>
        <v>460000</v>
      </c>
      <c r="O56" s="29">
        <f t="shared" si="3"/>
        <v>46</v>
      </c>
      <c r="P56" s="29">
        <f aca="true" t="shared" si="46" ref="P56:AE56">P57+P58+P59+P60+P61+P62+P63+P64</f>
        <v>0</v>
      </c>
      <c r="Q56" s="29">
        <f t="shared" si="46"/>
        <v>0</v>
      </c>
      <c r="R56" s="29">
        <f t="shared" si="46"/>
        <v>0</v>
      </c>
      <c r="S56" s="29">
        <f t="shared" si="46"/>
        <v>0</v>
      </c>
      <c r="T56" s="29">
        <f t="shared" si="46"/>
        <v>0</v>
      </c>
      <c r="U56" s="29">
        <f t="shared" si="46"/>
        <v>0</v>
      </c>
      <c r="V56" s="29">
        <f t="shared" si="46"/>
        <v>46</v>
      </c>
      <c r="W56" s="38">
        <f t="shared" si="46"/>
        <v>0</v>
      </c>
      <c r="X56" s="29">
        <f t="shared" si="46"/>
        <v>10400000</v>
      </c>
      <c r="Y56" s="29">
        <f t="shared" si="46"/>
        <v>1965481</v>
      </c>
      <c r="Z56" s="42">
        <f t="shared" si="46"/>
        <v>0</v>
      </c>
      <c r="AA56" s="29">
        <f t="shared" si="46"/>
        <v>0</v>
      </c>
      <c r="AB56" s="29">
        <f t="shared" si="46"/>
        <v>0</v>
      </c>
      <c r="AC56" s="29">
        <f t="shared" si="46"/>
        <v>0</v>
      </c>
      <c r="AD56" s="29">
        <f t="shared" si="46"/>
        <v>500000</v>
      </c>
      <c r="AE56" s="29">
        <f t="shared" si="46"/>
        <v>0</v>
      </c>
      <c r="AF56" s="29">
        <f t="shared" si="4"/>
        <v>0</v>
      </c>
      <c r="AG56" s="29">
        <f aca="true" t="shared" si="47" ref="AG56:AP56">AG57+AG58+AG59+AG60+AG61+AG62+AG63+AG64</f>
        <v>0</v>
      </c>
      <c r="AH56" s="29">
        <f t="shared" si="47"/>
        <v>0</v>
      </c>
      <c r="AI56" s="29">
        <f t="shared" si="47"/>
        <v>0</v>
      </c>
      <c r="AJ56" s="29">
        <f t="shared" si="47"/>
        <v>0</v>
      </c>
      <c r="AK56" s="29">
        <f t="shared" si="47"/>
        <v>0</v>
      </c>
      <c r="AL56" s="29">
        <f t="shared" si="47"/>
        <v>0</v>
      </c>
      <c r="AM56" s="29">
        <f t="shared" si="47"/>
        <v>0</v>
      </c>
      <c r="AN56" s="38">
        <f t="shared" si="47"/>
        <v>0</v>
      </c>
      <c r="AO56" s="29">
        <f t="shared" si="47"/>
        <v>0</v>
      </c>
      <c r="AP56" s="29">
        <f t="shared" si="47"/>
        <v>0</v>
      </c>
      <c r="AQ56" s="31">
        <f t="shared" si="5"/>
        <v>280734560</v>
      </c>
    </row>
    <row r="57" spans="1:43" ht="13.5" customHeight="1" thickBot="1">
      <c r="A57" s="89"/>
      <c r="B57" s="89"/>
      <c r="C57" s="89"/>
      <c r="D57" s="11" t="s">
        <v>183</v>
      </c>
      <c r="E57" s="29">
        <v>9961050</v>
      </c>
      <c r="F57" s="29">
        <v>8408029</v>
      </c>
      <c r="G57" s="29"/>
      <c r="H57" s="29"/>
      <c r="I57" s="42"/>
      <c r="J57" s="29"/>
      <c r="K57" s="29"/>
      <c r="L57" s="29"/>
      <c r="M57" s="29"/>
      <c r="N57" s="29"/>
      <c r="O57" s="29">
        <f t="shared" si="3"/>
        <v>0</v>
      </c>
      <c r="P57" s="29"/>
      <c r="Q57" s="29"/>
      <c r="R57" s="29"/>
      <c r="S57" s="29"/>
      <c r="T57" s="29"/>
      <c r="U57" s="29"/>
      <c r="V57" s="29"/>
      <c r="W57" s="38"/>
      <c r="X57" s="29">
        <v>400000</v>
      </c>
      <c r="Y57" s="29"/>
      <c r="Z57" s="42"/>
      <c r="AA57" s="29"/>
      <c r="AB57" s="29"/>
      <c r="AC57" s="29"/>
      <c r="AD57" s="29"/>
      <c r="AE57" s="29"/>
      <c r="AF57" s="29">
        <f t="shared" si="4"/>
        <v>0</v>
      </c>
      <c r="AG57" s="29"/>
      <c r="AH57" s="29"/>
      <c r="AI57" s="29"/>
      <c r="AJ57" s="29"/>
      <c r="AK57" s="29"/>
      <c r="AL57" s="29"/>
      <c r="AM57" s="29"/>
      <c r="AN57" s="38"/>
      <c r="AO57" s="29"/>
      <c r="AP57" s="29"/>
      <c r="AQ57" s="31">
        <f t="shared" si="5"/>
        <v>18769079</v>
      </c>
    </row>
    <row r="58" spans="1:43" ht="13.5" customHeight="1" thickBot="1">
      <c r="A58" s="89"/>
      <c r="B58" s="89"/>
      <c r="C58" s="89"/>
      <c r="D58" s="11" t="s">
        <v>184</v>
      </c>
      <c r="E58" s="29">
        <v>30000000</v>
      </c>
      <c r="F58" s="29">
        <v>20000000</v>
      </c>
      <c r="G58" s="29"/>
      <c r="H58" s="29"/>
      <c r="I58" s="42"/>
      <c r="J58" s="29"/>
      <c r="K58" s="29"/>
      <c r="L58" s="29"/>
      <c r="M58" s="29"/>
      <c r="N58" s="29"/>
      <c r="O58" s="29">
        <f t="shared" si="3"/>
        <v>0</v>
      </c>
      <c r="P58" s="29"/>
      <c r="Q58" s="29"/>
      <c r="R58" s="29"/>
      <c r="S58" s="29"/>
      <c r="T58" s="29"/>
      <c r="U58" s="29"/>
      <c r="V58" s="29"/>
      <c r="W58" s="38"/>
      <c r="X58" s="29">
        <v>10000000</v>
      </c>
      <c r="Y58" s="29"/>
      <c r="Z58" s="42"/>
      <c r="AA58" s="29"/>
      <c r="AB58" s="29"/>
      <c r="AC58" s="29"/>
      <c r="AD58" s="29"/>
      <c r="AE58" s="29"/>
      <c r="AF58" s="29">
        <f t="shared" si="4"/>
        <v>0</v>
      </c>
      <c r="AG58" s="29"/>
      <c r="AH58" s="29"/>
      <c r="AI58" s="29"/>
      <c r="AJ58" s="29"/>
      <c r="AK58" s="29"/>
      <c r="AL58" s="29"/>
      <c r="AM58" s="29"/>
      <c r="AN58" s="38"/>
      <c r="AO58" s="29"/>
      <c r="AP58" s="29"/>
      <c r="AQ58" s="31">
        <f t="shared" si="5"/>
        <v>60000000</v>
      </c>
    </row>
    <row r="59" spans="1:43" ht="13.5" customHeight="1" thickBot="1">
      <c r="A59" s="89"/>
      <c r="B59" s="89"/>
      <c r="C59" s="89"/>
      <c r="D59" s="11" t="s">
        <v>185</v>
      </c>
      <c r="E59" s="29">
        <v>30000000</v>
      </c>
      <c r="F59" s="29">
        <v>10000000</v>
      </c>
      <c r="G59" s="29"/>
      <c r="H59" s="29">
        <v>12000000</v>
      </c>
      <c r="I59" s="42"/>
      <c r="J59" s="29"/>
      <c r="K59" s="29"/>
      <c r="L59" s="29"/>
      <c r="M59" s="29">
        <v>10000000</v>
      </c>
      <c r="N59" s="29"/>
      <c r="O59" s="29">
        <f t="shared" si="3"/>
        <v>0</v>
      </c>
      <c r="P59" s="29"/>
      <c r="Q59" s="29"/>
      <c r="R59" s="29"/>
      <c r="S59" s="29"/>
      <c r="T59" s="29"/>
      <c r="U59" s="29"/>
      <c r="V59" s="29"/>
      <c r="W59" s="38"/>
      <c r="X59" s="29"/>
      <c r="Y59" s="29"/>
      <c r="Z59" s="42"/>
      <c r="AA59" s="29"/>
      <c r="AB59" s="29"/>
      <c r="AC59" s="29"/>
      <c r="AD59" s="29"/>
      <c r="AE59" s="29"/>
      <c r="AF59" s="29">
        <f t="shared" si="4"/>
        <v>0</v>
      </c>
      <c r="AG59" s="29"/>
      <c r="AH59" s="29"/>
      <c r="AI59" s="29"/>
      <c r="AJ59" s="29"/>
      <c r="AK59" s="29"/>
      <c r="AL59" s="29"/>
      <c r="AM59" s="29"/>
      <c r="AN59" s="38"/>
      <c r="AO59" s="29"/>
      <c r="AP59" s="29"/>
      <c r="AQ59" s="31">
        <f t="shared" si="5"/>
        <v>52000000</v>
      </c>
    </row>
    <row r="60" spans="1:43" ht="13.5" customHeight="1" thickBot="1">
      <c r="A60" s="89"/>
      <c r="B60" s="89"/>
      <c r="C60" s="89"/>
      <c r="D60" s="11" t="s">
        <v>186</v>
      </c>
      <c r="E60" s="29">
        <v>20000000</v>
      </c>
      <c r="F60" s="29">
        <v>15000000</v>
      </c>
      <c r="G60" s="29"/>
      <c r="H60" s="29">
        <v>12000000</v>
      </c>
      <c r="I60" s="42"/>
      <c r="J60" s="29"/>
      <c r="K60" s="29">
        <v>300000</v>
      </c>
      <c r="L60" s="29"/>
      <c r="M60" s="29">
        <v>10000000</v>
      </c>
      <c r="N60" s="29"/>
      <c r="O60" s="29">
        <f t="shared" si="3"/>
        <v>0</v>
      </c>
      <c r="P60" s="29"/>
      <c r="Q60" s="29"/>
      <c r="R60" s="29"/>
      <c r="S60" s="29"/>
      <c r="T60" s="29"/>
      <c r="U60" s="29"/>
      <c r="V60" s="29"/>
      <c r="W60" s="38"/>
      <c r="X60" s="29"/>
      <c r="Y60" s="29">
        <v>500000</v>
      </c>
      <c r="Z60" s="42"/>
      <c r="AA60" s="29"/>
      <c r="AB60" s="29"/>
      <c r="AC60" s="29"/>
      <c r="AD60" s="29">
        <v>500000</v>
      </c>
      <c r="AE60" s="29"/>
      <c r="AF60" s="29">
        <f t="shared" si="4"/>
        <v>0</v>
      </c>
      <c r="AG60" s="29"/>
      <c r="AH60" s="29"/>
      <c r="AI60" s="29"/>
      <c r="AJ60" s="29"/>
      <c r="AK60" s="29"/>
      <c r="AL60" s="29"/>
      <c r="AM60" s="29"/>
      <c r="AN60" s="38"/>
      <c r="AO60" s="29"/>
      <c r="AP60" s="29"/>
      <c r="AQ60" s="31">
        <f t="shared" si="5"/>
        <v>47500000</v>
      </c>
    </row>
    <row r="61" spans="1:43" ht="13.5" customHeight="1" thickBot="1">
      <c r="A61" s="89"/>
      <c r="B61" s="89"/>
      <c r="C61" s="89"/>
      <c r="D61" s="11" t="s">
        <v>187</v>
      </c>
      <c r="E61" s="29">
        <v>25000000</v>
      </c>
      <c r="F61" s="29">
        <v>10000000</v>
      </c>
      <c r="G61" s="29"/>
      <c r="H61" s="29">
        <v>1000000</v>
      </c>
      <c r="I61" s="42"/>
      <c r="J61" s="29"/>
      <c r="K61" s="29"/>
      <c r="L61" s="29"/>
      <c r="M61" s="29">
        <v>802419</v>
      </c>
      <c r="N61" s="29">
        <v>460000</v>
      </c>
      <c r="O61" s="29">
        <f t="shared" si="3"/>
        <v>46</v>
      </c>
      <c r="P61" s="29"/>
      <c r="Q61" s="29"/>
      <c r="R61" s="29"/>
      <c r="S61" s="29"/>
      <c r="T61" s="29"/>
      <c r="U61" s="29"/>
      <c r="V61" s="29">
        <v>46</v>
      </c>
      <c r="W61" s="38"/>
      <c r="X61" s="29"/>
      <c r="Y61" s="29">
        <v>900000</v>
      </c>
      <c r="Z61" s="42"/>
      <c r="AA61" s="29"/>
      <c r="AB61" s="29"/>
      <c r="AC61" s="29"/>
      <c r="AD61" s="29"/>
      <c r="AE61" s="29"/>
      <c r="AF61" s="29">
        <f t="shared" si="4"/>
        <v>0</v>
      </c>
      <c r="AG61" s="29"/>
      <c r="AH61" s="29"/>
      <c r="AI61" s="29"/>
      <c r="AJ61" s="29"/>
      <c r="AK61" s="29"/>
      <c r="AL61" s="29"/>
      <c r="AM61" s="29"/>
      <c r="AN61" s="38"/>
      <c r="AO61" s="29"/>
      <c r="AP61" s="29"/>
      <c r="AQ61" s="31">
        <f t="shared" si="5"/>
        <v>36900000</v>
      </c>
    </row>
    <row r="62" spans="1:43" ht="13.5" customHeight="1" thickBot="1">
      <c r="A62" s="89"/>
      <c r="B62" s="89"/>
      <c r="C62" s="89"/>
      <c r="D62" s="11" t="s">
        <v>188</v>
      </c>
      <c r="E62" s="29">
        <v>15000000</v>
      </c>
      <c r="F62" s="29">
        <v>5000000</v>
      </c>
      <c r="G62" s="29"/>
      <c r="H62" s="29"/>
      <c r="I62" s="42"/>
      <c r="J62" s="29"/>
      <c r="K62" s="29"/>
      <c r="L62" s="29"/>
      <c r="M62" s="29"/>
      <c r="N62" s="29"/>
      <c r="O62" s="29">
        <f t="shared" si="3"/>
        <v>0</v>
      </c>
      <c r="P62" s="29"/>
      <c r="Q62" s="29"/>
      <c r="R62" s="29"/>
      <c r="S62" s="29"/>
      <c r="T62" s="29"/>
      <c r="U62" s="29"/>
      <c r="V62" s="29"/>
      <c r="W62" s="38"/>
      <c r="X62" s="29"/>
      <c r="Y62" s="29">
        <v>500000</v>
      </c>
      <c r="Z62" s="42"/>
      <c r="AA62" s="29"/>
      <c r="AB62" s="29"/>
      <c r="AC62" s="29"/>
      <c r="AD62" s="29"/>
      <c r="AE62" s="29"/>
      <c r="AF62" s="29">
        <f t="shared" si="4"/>
        <v>0</v>
      </c>
      <c r="AG62" s="29"/>
      <c r="AH62" s="29"/>
      <c r="AI62" s="29"/>
      <c r="AJ62" s="29"/>
      <c r="AK62" s="29"/>
      <c r="AL62" s="29"/>
      <c r="AM62" s="29"/>
      <c r="AN62" s="38"/>
      <c r="AO62" s="29"/>
      <c r="AP62" s="29"/>
      <c r="AQ62" s="31">
        <f t="shared" si="5"/>
        <v>20500000</v>
      </c>
    </row>
    <row r="63" spans="1:43" ht="13.5" customHeight="1" thickBot="1">
      <c r="A63" s="89"/>
      <c r="B63" s="89"/>
      <c r="C63" s="89"/>
      <c r="D63" s="11" t="s">
        <v>189</v>
      </c>
      <c r="E63" s="29">
        <v>10000000</v>
      </c>
      <c r="F63" s="29">
        <v>15000000</v>
      </c>
      <c r="G63" s="29"/>
      <c r="H63" s="29"/>
      <c r="I63" s="42"/>
      <c r="J63" s="29"/>
      <c r="K63" s="29"/>
      <c r="L63" s="29"/>
      <c r="M63" s="29"/>
      <c r="N63" s="29"/>
      <c r="O63" s="29">
        <f t="shared" si="3"/>
        <v>0</v>
      </c>
      <c r="P63" s="29"/>
      <c r="Q63" s="29"/>
      <c r="R63" s="29"/>
      <c r="S63" s="29"/>
      <c r="T63" s="29"/>
      <c r="U63" s="29"/>
      <c r="V63" s="29"/>
      <c r="W63" s="38"/>
      <c r="X63" s="29"/>
      <c r="Y63" s="29">
        <v>65481</v>
      </c>
      <c r="Z63" s="42"/>
      <c r="AA63" s="29"/>
      <c r="AB63" s="29"/>
      <c r="AC63" s="29"/>
      <c r="AD63" s="29"/>
      <c r="AE63" s="29"/>
      <c r="AF63" s="29">
        <f t="shared" si="4"/>
        <v>0</v>
      </c>
      <c r="AG63" s="29"/>
      <c r="AH63" s="29"/>
      <c r="AI63" s="29"/>
      <c r="AJ63" s="29"/>
      <c r="AK63" s="29"/>
      <c r="AL63" s="29"/>
      <c r="AM63" s="29"/>
      <c r="AN63" s="38"/>
      <c r="AO63" s="29"/>
      <c r="AP63" s="29"/>
      <c r="AQ63" s="31">
        <f t="shared" si="5"/>
        <v>25065481</v>
      </c>
    </row>
    <row r="64" spans="1:43" ht="13.5" customHeight="1" thickBot="1">
      <c r="A64" s="89"/>
      <c r="B64" s="89"/>
      <c r="C64" s="90"/>
      <c r="D64" s="11" t="s">
        <v>190</v>
      </c>
      <c r="E64" s="29">
        <v>10000000</v>
      </c>
      <c r="F64" s="29">
        <v>10000000</v>
      </c>
      <c r="G64" s="29"/>
      <c r="H64" s="29"/>
      <c r="I64" s="42"/>
      <c r="J64" s="29"/>
      <c r="K64" s="29"/>
      <c r="L64" s="29"/>
      <c r="M64" s="29"/>
      <c r="N64" s="29"/>
      <c r="O64" s="29">
        <f t="shared" si="3"/>
        <v>0</v>
      </c>
      <c r="P64" s="29"/>
      <c r="Q64" s="29"/>
      <c r="R64" s="29"/>
      <c r="S64" s="29"/>
      <c r="T64" s="29"/>
      <c r="U64" s="29"/>
      <c r="V64" s="29"/>
      <c r="W64" s="38"/>
      <c r="X64" s="29"/>
      <c r="Y64" s="29"/>
      <c r="Z64" s="42"/>
      <c r="AA64" s="29"/>
      <c r="AB64" s="29"/>
      <c r="AC64" s="29"/>
      <c r="AD64" s="29"/>
      <c r="AE64" s="29"/>
      <c r="AF64" s="29">
        <f t="shared" si="4"/>
        <v>0</v>
      </c>
      <c r="AG64" s="29"/>
      <c r="AH64" s="29"/>
      <c r="AI64" s="29"/>
      <c r="AJ64" s="29"/>
      <c r="AK64" s="29"/>
      <c r="AL64" s="29"/>
      <c r="AM64" s="29"/>
      <c r="AN64" s="38"/>
      <c r="AO64" s="29"/>
      <c r="AP64" s="29"/>
      <c r="AQ64" s="31">
        <f t="shared" si="5"/>
        <v>20000000</v>
      </c>
    </row>
    <row r="65" spans="1:43" ht="13.5" customHeight="1" thickBot="1">
      <c r="A65" s="89"/>
      <c r="B65" s="89"/>
      <c r="C65" s="57" t="s">
        <v>191</v>
      </c>
      <c r="D65" s="58"/>
      <c r="E65" s="29">
        <f>E66+E67+E68</f>
        <v>4574826</v>
      </c>
      <c r="F65" s="29">
        <f aca="true" t="shared" si="48" ref="F65:N65">F66+F67+F68</f>
        <v>13000000</v>
      </c>
      <c r="G65" s="29">
        <f t="shared" si="48"/>
        <v>0</v>
      </c>
      <c r="H65" s="29">
        <f t="shared" si="48"/>
        <v>15000000</v>
      </c>
      <c r="I65" s="42">
        <f t="shared" si="48"/>
        <v>0</v>
      </c>
      <c r="J65" s="29">
        <f t="shared" si="48"/>
        <v>0</v>
      </c>
      <c r="K65" s="29">
        <f t="shared" si="48"/>
        <v>0</v>
      </c>
      <c r="L65" s="29">
        <f t="shared" si="48"/>
        <v>0</v>
      </c>
      <c r="M65" s="29">
        <f t="shared" si="48"/>
        <v>0</v>
      </c>
      <c r="N65" s="29">
        <f t="shared" si="48"/>
        <v>0</v>
      </c>
      <c r="O65" s="29">
        <f t="shared" si="3"/>
        <v>0</v>
      </c>
      <c r="P65" s="29">
        <f aca="true" t="shared" si="49" ref="P65:AE65">P66+P67+P68</f>
        <v>0</v>
      </c>
      <c r="Q65" s="29">
        <f t="shared" si="49"/>
        <v>0</v>
      </c>
      <c r="R65" s="29">
        <f t="shared" si="49"/>
        <v>0</v>
      </c>
      <c r="S65" s="29">
        <f t="shared" si="49"/>
        <v>0</v>
      </c>
      <c r="T65" s="29">
        <f t="shared" si="49"/>
        <v>0</v>
      </c>
      <c r="U65" s="29">
        <f t="shared" si="49"/>
        <v>0</v>
      </c>
      <c r="V65" s="29">
        <f t="shared" si="49"/>
        <v>0</v>
      </c>
      <c r="W65" s="38">
        <f t="shared" si="49"/>
        <v>0</v>
      </c>
      <c r="X65" s="29">
        <f t="shared" si="49"/>
        <v>40000000</v>
      </c>
      <c r="Y65" s="29">
        <f t="shared" si="49"/>
        <v>0</v>
      </c>
      <c r="Z65" s="42">
        <f t="shared" si="49"/>
        <v>0</v>
      </c>
      <c r="AA65" s="29">
        <f t="shared" si="49"/>
        <v>0</v>
      </c>
      <c r="AB65" s="29">
        <f t="shared" si="49"/>
        <v>0</v>
      </c>
      <c r="AC65" s="29">
        <f t="shared" si="49"/>
        <v>0</v>
      </c>
      <c r="AD65" s="29">
        <f t="shared" si="49"/>
        <v>0</v>
      </c>
      <c r="AE65" s="29">
        <f t="shared" si="49"/>
        <v>0</v>
      </c>
      <c r="AF65" s="29">
        <f t="shared" si="4"/>
        <v>0</v>
      </c>
      <c r="AG65" s="29">
        <f aca="true" t="shared" si="50" ref="AG65:AP65">AG66+AG67+AG68</f>
        <v>0</v>
      </c>
      <c r="AH65" s="29">
        <f t="shared" si="50"/>
        <v>0</v>
      </c>
      <c r="AI65" s="29">
        <f t="shared" si="50"/>
        <v>0</v>
      </c>
      <c r="AJ65" s="29">
        <f t="shared" si="50"/>
        <v>0</v>
      </c>
      <c r="AK65" s="29">
        <f t="shared" si="50"/>
        <v>0</v>
      </c>
      <c r="AL65" s="29">
        <f t="shared" si="50"/>
        <v>0</v>
      </c>
      <c r="AM65" s="29">
        <f t="shared" si="50"/>
        <v>0</v>
      </c>
      <c r="AN65" s="38">
        <f t="shared" si="50"/>
        <v>0</v>
      </c>
      <c r="AO65" s="29">
        <f t="shared" si="50"/>
        <v>0</v>
      </c>
      <c r="AP65" s="29">
        <f t="shared" si="50"/>
        <v>0</v>
      </c>
      <c r="AQ65" s="31">
        <f t="shared" si="5"/>
        <v>72574826</v>
      </c>
    </row>
    <row r="66" spans="1:43" ht="13.5" customHeight="1" thickBot="1">
      <c r="A66" s="89"/>
      <c r="B66" s="89"/>
      <c r="C66" s="89"/>
      <c r="D66" s="11" t="s">
        <v>192</v>
      </c>
      <c r="E66" s="29">
        <v>2574826</v>
      </c>
      <c r="F66" s="29">
        <v>5000000</v>
      </c>
      <c r="G66" s="29"/>
      <c r="H66" s="29"/>
      <c r="I66" s="42"/>
      <c r="J66" s="29"/>
      <c r="K66" s="29"/>
      <c r="L66" s="29"/>
      <c r="M66" s="29"/>
      <c r="N66" s="29"/>
      <c r="O66" s="29">
        <f t="shared" si="3"/>
        <v>0</v>
      </c>
      <c r="P66" s="29"/>
      <c r="Q66" s="29"/>
      <c r="R66" s="29"/>
      <c r="S66" s="29"/>
      <c r="T66" s="29"/>
      <c r="U66" s="29"/>
      <c r="V66" s="29"/>
      <c r="W66" s="38"/>
      <c r="X66" s="29"/>
      <c r="Y66" s="29"/>
      <c r="Z66" s="42"/>
      <c r="AA66" s="29"/>
      <c r="AB66" s="29"/>
      <c r="AC66" s="29"/>
      <c r="AD66" s="29"/>
      <c r="AE66" s="29"/>
      <c r="AF66" s="29">
        <f t="shared" si="4"/>
        <v>0</v>
      </c>
      <c r="AG66" s="29"/>
      <c r="AH66" s="29"/>
      <c r="AI66" s="29"/>
      <c r="AJ66" s="29"/>
      <c r="AK66" s="29"/>
      <c r="AL66" s="29"/>
      <c r="AM66" s="29"/>
      <c r="AN66" s="38"/>
      <c r="AO66" s="29"/>
      <c r="AP66" s="29"/>
      <c r="AQ66" s="31">
        <f t="shared" si="5"/>
        <v>7574826</v>
      </c>
    </row>
    <row r="67" spans="1:43" ht="13.5" customHeight="1" thickBot="1">
      <c r="A67" s="89"/>
      <c r="B67" s="89"/>
      <c r="C67" s="89"/>
      <c r="D67" s="11" t="s">
        <v>193</v>
      </c>
      <c r="E67" s="29">
        <v>1000000</v>
      </c>
      <c r="F67" s="29">
        <v>5000000</v>
      </c>
      <c r="G67" s="29"/>
      <c r="H67" s="29">
        <v>5000000</v>
      </c>
      <c r="I67" s="42"/>
      <c r="J67" s="29"/>
      <c r="K67" s="29"/>
      <c r="L67" s="29"/>
      <c r="M67" s="29"/>
      <c r="N67" s="29"/>
      <c r="O67" s="29">
        <f t="shared" si="3"/>
        <v>0</v>
      </c>
      <c r="P67" s="29"/>
      <c r="Q67" s="29"/>
      <c r="R67" s="29"/>
      <c r="S67" s="29"/>
      <c r="T67" s="29"/>
      <c r="U67" s="29"/>
      <c r="V67" s="29"/>
      <c r="W67" s="38"/>
      <c r="X67" s="29"/>
      <c r="Y67" s="29"/>
      <c r="Z67" s="42"/>
      <c r="AA67" s="29"/>
      <c r="AB67" s="29"/>
      <c r="AC67" s="29"/>
      <c r="AD67" s="29"/>
      <c r="AE67" s="29"/>
      <c r="AF67" s="29">
        <f t="shared" si="4"/>
        <v>0</v>
      </c>
      <c r="AG67" s="29"/>
      <c r="AH67" s="29"/>
      <c r="AI67" s="29"/>
      <c r="AJ67" s="29"/>
      <c r="AK67" s="29"/>
      <c r="AL67" s="29"/>
      <c r="AM67" s="29"/>
      <c r="AN67" s="38"/>
      <c r="AO67" s="29"/>
      <c r="AP67" s="29"/>
      <c r="AQ67" s="31">
        <f t="shared" si="5"/>
        <v>11000000</v>
      </c>
    </row>
    <row r="68" spans="1:43" ht="13.5" customHeight="1" thickBot="1">
      <c r="A68" s="89"/>
      <c r="B68" s="90"/>
      <c r="C68" s="90"/>
      <c r="D68" s="11" t="s">
        <v>194</v>
      </c>
      <c r="E68" s="29">
        <v>1000000</v>
      </c>
      <c r="F68" s="29">
        <v>3000000</v>
      </c>
      <c r="G68" s="29"/>
      <c r="H68" s="29">
        <v>10000000</v>
      </c>
      <c r="I68" s="42"/>
      <c r="J68" s="29"/>
      <c r="K68" s="29"/>
      <c r="L68" s="29"/>
      <c r="M68" s="29"/>
      <c r="N68" s="29"/>
      <c r="O68" s="29">
        <f t="shared" si="3"/>
        <v>0</v>
      </c>
      <c r="P68" s="29"/>
      <c r="Q68" s="29"/>
      <c r="R68" s="29"/>
      <c r="S68" s="29"/>
      <c r="T68" s="29"/>
      <c r="U68" s="29"/>
      <c r="V68" s="29"/>
      <c r="W68" s="38"/>
      <c r="X68" s="29">
        <v>40000000</v>
      </c>
      <c r="Y68" s="29"/>
      <c r="Z68" s="42"/>
      <c r="AA68" s="29"/>
      <c r="AB68" s="29"/>
      <c r="AC68" s="29"/>
      <c r="AD68" s="29"/>
      <c r="AE68" s="29"/>
      <c r="AF68" s="29">
        <f t="shared" si="4"/>
        <v>0</v>
      </c>
      <c r="AG68" s="29"/>
      <c r="AH68" s="29"/>
      <c r="AI68" s="29"/>
      <c r="AJ68" s="29"/>
      <c r="AK68" s="29"/>
      <c r="AL68" s="29"/>
      <c r="AM68" s="29"/>
      <c r="AN68" s="38"/>
      <c r="AO68" s="29"/>
      <c r="AP68" s="29"/>
      <c r="AQ68" s="31">
        <f t="shared" si="5"/>
        <v>54000000</v>
      </c>
    </row>
    <row r="69" spans="1:43" ht="13.5" customHeight="1" thickBot="1">
      <c r="A69" s="89"/>
      <c r="B69" s="57" t="s">
        <v>195</v>
      </c>
      <c r="C69" s="58"/>
      <c r="D69" s="58"/>
      <c r="E69" s="29">
        <f>E70+E76+E81+E87+E91+E97+E100</f>
        <v>43942275</v>
      </c>
      <c r="F69" s="29">
        <f aca="true" t="shared" si="51" ref="F69:N69">F70+F76+F81+F87+F91+F97+F100</f>
        <v>427802730</v>
      </c>
      <c r="G69" s="29">
        <f t="shared" si="51"/>
        <v>0</v>
      </c>
      <c r="H69" s="29">
        <f t="shared" si="51"/>
        <v>252606400</v>
      </c>
      <c r="I69" s="42">
        <f t="shared" si="51"/>
        <v>0</v>
      </c>
      <c r="J69" s="29">
        <f t="shared" si="51"/>
        <v>0</v>
      </c>
      <c r="K69" s="29">
        <f t="shared" si="51"/>
        <v>6869</v>
      </c>
      <c r="L69" s="29">
        <f t="shared" si="51"/>
        <v>0</v>
      </c>
      <c r="M69" s="29">
        <f t="shared" si="51"/>
        <v>0</v>
      </c>
      <c r="N69" s="29">
        <f t="shared" si="51"/>
        <v>245296638</v>
      </c>
      <c r="O69" s="29">
        <f t="shared" si="3"/>
        <v>0</v>
      </c>
      <c r="P69" s="29">
        <f aca="true" t="shared" si="52" ref="P69:AE69">P70+P76+P81+P87+P91+P97+P100</f>
        <v>0</v>
      </c>
      <c r="Q69" s="29">
        <f t="shared" si="52"/>
        <v>0</v>
      </c>
      <c r="R69" s="29">
        <f t="shared" si="52"/>
        <v>0</v>
      </c>
      <c r="S69" s="29">
        <f t="shared" si="52"/>
        <v>0</v>
      </c>
      <c r="T69" s="29">
        <f t="shared" si="52"/>
        <v>0</v>
      </c>
      <c r="U69" s="29">
        <f t="shared" si="52"/>
        <v>0</v>
      </c>
      <c r="V69" s="29">
        <f t="shared" si="52"/>
        <v>0</v>
      </c>
      <c r="W69" s="38">
        <f t="shared" si="52"/>
        <v>0</v>
      </c>
      <c r="X69" s="29">
        <f t="shared" si="52"/>
        <v>150370196</v>
      </c>
      <c r="Y69" s="29">
        <f t="shared" si="52"/>
        <v>39259830</v>
      </c>
      <c r="Z69" s="42">
        <f t="shared" si="52"/>
        <v>0</v>
      </c>
      <c r="AA69" s="29">
        <f t="shared" si="52"/>
        <v>101225</v>
      </c>
      <c r="AB69" s="29">
        <f t="shared" si="52"/>
        <v>3607</v>
      </c>
      <c r="AC69" s="29">
        <f t="shared" si="52"/>
        <v>0</v>
      </c>
      <c r="AD69" s="29">
        <f t="shared" si="52"/>
        <v>0</v>
      </c>
      <c r="AE69" s="29">
        <f t="shared" si="52"/>
        <v>9700583</v>
      </c>
      <c r="AF69" s="29">
        <f t="shared" si="4"/>
        <v>3305000</v>
      </c>
      <c r="AG69" s="29">
        <f aca="true" t="shared" si="53" ref="AG69:AP69">AG70+AG76+AG81+AG87+AG91+AG97+AG100</f>
        <v>0</v>
      </c>
      <c r="AH69" s="29">
        <f t="shared" si="53"/>
        <v>0</v>
      </c>
      <c r="AI69" s="29">
        <f t="shared" si="53"/>
        <v>0</v>
      </c>
      <c r="AJ69" s="29">
        <f t="shared" si="53"/>
        <v>0</v>
      </c>
      <c r="AK69" s="29">
        <f t="shared" si="53"/>
        <v>0</v>
      </c>
      <c r="AL69" s="29">
        <f t="shared" si="53"/>
        <v>0</v>
      </c>
      <c r="AM69" s="29">
        <f t="shared" si="53"/>
        <v>3305000</v>
      </c>
      <c r="AN69" s="38">
        <f t="shared" si="53"/>
        <v>0</v>
      </c>
      <c r="AO69" s="29">
        <f t="shared" si="53"/>
        <v>0</v>
      </c>
      <c r="AP69" s="29">
        <f t="shared" si="53"/>
        <v>0</v>
      </c>
      <c r="AQ69" s="31">
        <f t="shared" si="5"/>
        <v>913981431</v>
      </c>
    </row>
    <row r="70" spans="1:43" ht="13.5" customHeight="1" thickBot="1">
      <c r="A70" s="89"/>
      <c r="B70" s="89"/>
      <c r="C70" s="57" t="s">
        <v>196</v>
      </c>
      <c r="D70" s="58"/>
      <c r="E70" s="29">
        <f aca="true" t="shared" si="54" ref="E70:N70">E71+E72+E73+E74+E75</f>
        <v>0</v>
      </c>
      <c r="F70" s="29">
        <f t="shared" si="54"/>
        <v>0</v>
      </c>
      <c r="G70" s="29">
        <f t="shared" si="54"/>
        <v>0</v>
      </c>
      <c r="H70" s="29">
        <f t="shared" si="54"/>
        <v>1602000</v>
      </c>
      <c r="I70" s="29">
        <f t="shared" si="54"/>
        <v>0</v>
      </c>
      <c r="J70" s="29">
        <f t="shared" si="54"/>
        <v>0</v>
      </c>
      <c r="K70" s="29">
        <f t="shared" si="54"/>
        <v>0</v>
      </c>
      <c r="L70" s="29">
        <f t="shared" si="54"/>
        <v>0</v>
      </c>
      <c r="M70" s="29">
        <f t="shared" si="54"/>
        <v>0</v>
      </c>
      <c r="N70" s="29">
        <f t="shared" si="54"/>
        <v>0</v>
      </c>
      <c r="O70" s="29">
        <f aca="true" t="shared" si="55" ref="O70:O124">SUM(P70:W70)</f>
        <v>0</v>
      </c>
      <c r="P70" s="29">
        <f aca="true" t="shared" si="56" ref="P70:AE70">P71+P72+P73+P74+P75</f>
        <v>0</v>
      </c>
      <c r="Q70" s="29">
        <f t="shared" si="56"/>
        <v>0</v>
      </c>
      <c r="R70" s="29">
        <f t="shared" si="56"/>
        <v>0</v>
      </c>
      <c r="S70" s="29">
        <f t="shared" si="56"/>
        <v>0</v>
      </c>
      <c r="T70" s="29">
        <f t="shared" si="56"/>
        <v>0</v>
      </c>
      <c r="U70" s="29">
        <f t="shared" si="56"/>
        <v>0</v>
      </c>
      <c r="V70" s="29">
        <f t="shared" si="56"/>
        <v>0</v>
      </c>
      <c r="W70" s="29">
        <f t="shared" si="56"/>
        <v>0</v>
      </c>
      <c r="X70" s="29">
        <f t="shared" si="56"/>
        <v>0</v>
      </c>
      <c r="Y70" s="29">
        <f t="shared" si="56"/>
        <v>0</v>
      </c>
      <c r="Z70" s="29">
        <f t="shared" si="56"/>
        <v>0</v>
      </c>
      <c r="AA70" s="29">
        <f t="shared" si="56"/>
        <v>0</v>
      </c>
      <c r="AB70" s="29">
        <f t="shared" si="56"/>
        <v>0</v>
      </c>
      <c r="AC70" s="29">
        <f t="shared" si="56"/>
        <v>0</v>
      </c>
      <c r="AD70" s="29">
        <f t="shared" si="56"/>
        <v>0</v>
      </c>
      <c r="AE70" s="29">
        <f t="shared" si="56"/>
        <v>0</v>
      </c>
      <c r="AF70" s="29">
        <f aca="true" t="shared" si="57" ref="AF70:AF124">SUM(AG70:AN70)</f>
        <v>0</v>
      </c>
      <c r="AG70" s="29">
        <f aca="true" t="shared" si="58" ref="AG70:AP70">AG71+AG72+AG73+AG74+AG75</f>
        <v>0</v>
      </c>
      <c r="AH70" s="29">
        <f t="shared" si="58"/>
        <v>0</v>
      </c>
      <c r="AI70" s="29">
        <f t="shared" si="58"/>
        <v>0</v>
      </c>
      <c r="AJ70" s="29">
        <f t="shared" si="58"/>
        <v>0</v>
      </c>
      <c r="AK70" s="29">
        <f t="shared" si="58"/>
        <v>0</v>
      </c>
      <c r="AL70" s="29">
        <f t="shared" si="58"/>
        <v>0</v>
      </c>
      <c r="AM70" s="29">
        <f t="shared" si="58"/>
        <v>0</v>
      </c>
      <c r="AN70" s="29">
        <f t="shared" si="58"/>
        <v>0</v>
      </c>
      <c r="AO70" s="29">
        <f t="shared" si="58"/>
        <v>0</v>
      </c>
      <c r="AP70" s="29">
        <f t="shared" si="58"/>
        <v>0</v>
      </c>
      <c r="AQ70" s="31">
        <f aca="true" t="shared" si="59" ref="AQ70:AQ125">E70+F70+G70+H70+X70+Y70+AO70+AP70</f>
        <v>1602000</v>
      </c>
    </row>
    <row r="71" spans="1:43" ht="13.5" customHeight="1" thickBot="1">
      <c r="A71" s="89"/>
      <c r="B71" s="89"/>
      <c r="C71" s="89"/>
      <c r="D71" s="11" t="s">
        <v>197</v>
      </c>
      <c r="E71" s="29"/>
      <c r="F71" s="29"/>
      <c r="G71" s="29"/>
      <c r="H71" s="29">
        <v>1000000</v>
      </c>
      <c r="I71" s="42"/>
      <c r="J71" s="29"/>
      <c r="K71" s="29"/>
      <c r="L71" s="29"/>
      <c r="M71" s="29"/>
      <c r="N71" s="29"/>
      <c r="O71" s="29">
        <f t="shared" si="55"/>
        <v>0</v>
      </c>
      <c r="P71" s="29"/>
      <c r="Q71" s="29"/>
      <c r="R71" s="29"/>
      <c r="S71" s="29"/>
      <c r="T71" s="29"/>
      <c r="U71" s="29"/>
      <c r="V71" s="29"/>
      <c r="W71" s="38"/>
      <c r="X71" s="29"/>
      <c r="Y71" s="29"/>
      <c r="Z71" s="42"/>
      <c r="AA71" s="29"/>
      <c r="AB71" s="29"/>
      <c r="AC71" s="29"/>
      <c r="AD71" s="29"/>
      <c r="AE71" s="29"/>
      <c r="AF71" s="29">
        <f t="shared" si="57"/>
        <v>0</v>
      </c>
      <c r="AG71" s="29"/>
      <c r="AH71" s="29"/>
      <c r="AI71" s="29"/>
      <c r="AJ71" s="29"/>
      <c r="AK71" s="29"/>
      <c r="AL71" s="29"/>
      <c r="AM71" s="29"/>
      <c r="AN71" s="38"/>
      <c r="AO71" s="29"/>
      <c r="AP71" s="29"/>
      <c r="AQ71" s="31">
        <f t="shared" si="59"/>
        <v>1000000</v>
      </c>
    </row>
    <row r="72" spans="1:43" ht="13.5" customHeight="1" thickBot="1">
      <c r="A72" s="89"/>
      <c r="B72" s="89"/>
      <c r="C72" s="89"/>
      <c r="D72" s="11" t="s">
        <v>198</v>
      </c>
      <c r="E72" s="29"/>
      <c r="F72" s="29"/>
      <c r="G72" s="29"/>
      <c r="H72" s="29">
        <v>500000</v>
      </c>
      <c r="I72" s="42"/>
      <c r="J72" s="29"/>
      <c r="K72" s="29"/>
      <c r="L72" s="29"/>
      <c r="M72" s="29"/>
      <c r="N72" s="29"/>
      <c r="O72" s="29">
        <f t="shared" si="55"/>
        <v>0</v>
      </c>
      <c r="P72" s="29"/>
      <c r="Q72" s="29"/>
      <c r="R72" s="29"/>
      <c r="S72" s="29"/>
      <c r="T72" s="29"/>
      <c r="U72" s="29"/>
      <c r="V72" s="29"/>
      <c r="W72" s="38"/>
      <c r="X72" s="29"/>
      <c r="Y72" s="29"/>
      <c r="Z72" s="42"/>
      <c r="AA72" s="29"/>
      <c r="AB72" s="29"/>
      <c r="AC72" s="29"/>
      <c r="AD72" s="29"/>
      <c r="AE72" s="29"/>
      <c r="AF72" s="29">
        <f t="shared" si="57"/>
        <v>0</v>
      </c>
      <c r="AG72" s="29"/>
      <c r="AH72" s="29"/>
      <c r="AI72" s="29"/>
      <c r="AJ72" s="29"/>
      <c r="AK72" s="29"/>
      <c r="AL72" s="29"/>
      <c r="AM72" s="29"/>
      <c r="AN72" s="38"/>
      <c r="AO72" s="29"/>
      <c r="AP72" s="29"/>
      <c r="AQ72" s="31">
        <f t="shared" si="59"/>
        <v>500000</v>
      </c>
    </row>
    <row r="73" spans="1:43" ht="13.5" customHeight="1" thickBot="1">
      <c r="A73" s="89"/>
      <c r="B73" s="89"/>
      <c r="C73" s="89"/>
      <c r="D73" s="11" t="s">
        <v>199</v>
      </c>
      <c r="E73" s="29"/>
      <c r="F73" s="29"/>
      <c r="G73" s="29"/>
      <c r="H73" s="29">
        <v>100000</v>
      </c>
      <c r="I73" s="42"/>
      <c r="J73" s="29"/>
      <c r="K73" s="29"/>
      <c r="L73" s="29"/>
      <c r="M73" s="29"/>
      <c r="N73" s="29"/>
      <c r="O73" s="29">
        <f t="shared" si="55"/>
        <v>0</v>
      </c>
      <c r="P73" s="29"/>
      <c r="Q73" s="29"/>
      <c r="R73" s="29"/>
      <c r="S73" s="29"/>
      <c r="T73" s="29"/>
      <c r="U73" s="29"/>
      <c r="V73" s="29"/>
      <c r="W73" s="38"/>
      <c r="X73" s="29"/>
      <c r="Y73" s="29"/>
      <c r="Z73" s="42"/>
      <c r="AA73" s="29"/>
      <c r="AB73" s="29"/>
      <c r="AC73" s="29"/>
      <c r="AD73" s="29"/>
      <c r="AE73" s="29"/>
      <c r="AF73" s="29">
        <f t="shared" si="57"/>
        <v>0</v>
      </c>
      <c r="AG73" s="29"/>
      <c r="AH73" s="29"/>
      <c r="AI73" s="29"/>
      <c r="AJ73" s="29"/>
      <c r="AK73" s="29"/>
      <c r="AL73" s="29"/>
      <c r="AM73" s="29"/>
      <c r="AN73" s="38"/>
      <c r="AO73" s="29"/>
      <c r="AP73" s="29"/>
      <c r="AQ73" s="31">
        <f t="shared" si="59"/>
        <v>100000</v>
      </c>
    </row>
    <row r="74" spans="1:43" ht="13.5" customHeight="1" thickBot="1">
      <c r="A74" s="89"/>
      <c r="B74" s="89"/>
      <c r="C74" s="89"/>
      <c r="D74" s="11" t="s">
        <v>200</v>
      </c>
      <c r="E74" s="29"/>
      <c r="F74" s="29"/>
      <c r="G74" s="29"/>
      <c r="H74" s="29">
        <v>1000</v>
      </c>
      <c r="I74" s="42"/>
      <c r="J74" s="29"/>
      <c r="K74" s="29"/>
      <c r="L74" s="29"/>
      <c r="M74" s="29"/>
      <c r="N74" s="29"/>
      <c r="O74" s="29">
        <f t="shared" si="55"/>
        <v>0</v>
      </c>
      <c r="P74" s="29"/>
      <c r="Q74" s="29"/>
      <c r="R74" s="29"/>
      <c r="S74" s="29"/>
      <c r="T74" s="29"/>
      <c r="U74" s="29"/>
      <c r="V74" s="29"/>
      <c r="W74" s="38"/>
      <c r="X74" s="29"/>
      <c r="Y74" s="29"/>
      <c r="Z74" s="42"/>
      <c r="AA74" s="29"/>
      <c r="AB74" s="29"/>
      <c r="AC74" s="29"/>
      <c r="AD74" s="29"/>
      <c r="AE74" s="29"/>
      <c r="AF74" s="29">
        <f t="shared" si="57"/>
        <v>0</v>
      </c>
      <c r="AG74" s="29"/>
      <c r="AH74" s="29"/>
      <c r="AI74" s="29"/>
      <c r="AJ74" s="29"/>
      <c r="AK74" s="29"/>
      <c r="AL74" s="29"/>
      <c r="AM74" s="29"/>
      <c r="AN74" s="38"/>
      <c r="AO74" s="29"/>
      <c r="AP74" s="29"/>
      <c r="AQ74" s="31">
        <f t="shared" si="59"/>
        <v>1000</v>
      </c>
    </row>
    <row r="75" spans="1:43" ht="13.5" customHeight="1" thickBot="1">
      <c r="A75" s="89"/>
      <c r="B75" s="89"/>
      <c r="C75" s="90"/>
      <c r="D75" s="11" t="s">
        <v>201</v>
      </c>
      <c r="E75" s="29"/>
      <c r="F75" s="29"/>
      <c r="G75" s="29"/>
      <c r="H75" s="29">
        <v>1000</v>
      </c>
      <c r="I75" s="42"/>
      <c r="J75" s="29"/>
      <c r="K75" s="29"/>
      <c r="L75" s="29"/>
      <c r="M75" s="29"/>
      <c r="N75" s="29"/>
      <c r="O75" s="29">
        <f t="shared" si="55"/>
        <v>0</v>
      </c>
      <c r="P75" s="29"/>
      <c r="Q75" s="29"/>
      <c r="R75" s="29"/>
      <c r="S75" s="29"/>
      <c r="T75" s="29"/>
      <c r="U75" s="29"/>
      <c r="V75" s="29"/>
      <c r="W75" s="38"/>
      <c r="X75" s="29"/>
      <c r="Y75" s="29"/>
      <c r="Z75" s="42"/>
      <c r="AA75" s="29"/>
      <c r="AB75" s="29"/>
      <c r="AC75" s="29"/>
      <c r="AD75" s="29"/>
      <c r="AE75" s="29"/>
      <c r="AF75" s="29">
        <f t="shared" si="57"/>
        <v>0</v>
      </c>
      <c r="AG75" s="29"/>
      <c r="AH75" s="29"/>
      <c r="AI75" s="29"/>
      <c r="AJ75" s="29"/>
      <c r="AK75" s="29"/>
      <c r="AL75" s="29"/>
      <c r="AM75" s="29"/>
      <c r="AN75" s="38"/>
      <c r="AO75" s="29"/>
      <c r="AP75" s="29"/>
      <c r="AQ75" s="31">
        <f t="shared" si="59"/>
        <v>1000</v>
      </c>
    </row>
    <row r="76" spans="1:43" ht="13.5" customHeight="1" thickBot="1">
      <c r="A76" s="89"/>
      <c r="B76" s="89"/>
      <c r="C76" s="57" t="s">
        <v>202</v>
      </c>
      <c r="D76" s="58"/>
      <c r="E76" s="29">
        <f>E77+E78+E79+E80</f>
        <v>0</v>
      </c>
      <c r="F76" s="29">
        <f aca="true" t="shared" si="60" ref="F76:N76">F77+F78+F79+F80</f>
        <v>0</v>
      </c>
      <c r="G76" s="29">
        <f t="shared" si="60"/>
        <v>0</v>
      </c>
      <c r="H76" s="29">
        <f t="shared" si="60"/>
        <v>5001400</v>
      </c>
      <c r="I76" s="42">
        <f t="shared" si="60"/>
        <v>0</v>
      </c>
      <c r="J76" s="29">
        <f t="shared" si="60"/>
        <v>0</v>
      </c>
      <c r="K76" s="29">
        <f t="shared" si="60"/>
        <v>0</v>
      </c>
      <c r="L76" s="29">
        <f t="shared" si="60"/>
        <v>0</v>
      </c>
      <c r="M76" s="29">
        <f t="shared" si="60"/>
        <v>0</v>
      </c>
      <c r="N76" s="29">
        <f t="shared" si="60"/>
        <v>0</v>
      </c>
      <c r="O76" s="29">
        <f t="shared" si="55"/>
        <v>0</v>
      </c>
      <c r="P76" s="29">
        <f aca="true" t="shared" si="61" ref="P76:AE76">P77+P78+P79+P80</f>
        <v>0</v>
      </c>
      <c r="Q76" s="29">
        <f t="shared" si="61"/>
        <v>0</v>
      </c>
      <c r="R76" s="29">
        <f t="shared" si="61"/>
        <v>0</v>
      </c>
      <c r="S76" s="29">
        <f t="shared" si="61"/>
        <v>0</v>
      </c>
      <c r="T76" s="29">
        <f t="shared" si="61"/>
        <v>0</v>
      </c>
      <c r="U76" s="29">
        <f t="shared" si="61"/>
        <v>0</v>
      </c>
      <c r="V76" s="29">
        <f t="shared" si="61"/>
        <v>0</v>
      </c>
      <c r="W76" s="38">
        <f t="shared" si="61"/>
        <v>0</v>
      </c>
      <c r="X76" s="29">
        <f t="shared" si="61"/>
        <v>0</v>
      </c>
      <c r="Y76" s="29">
        <f t="shared" si="61"/>
        <v>0</v>
      </c>
      <c r="Z76" s="42">
        <f t="shared" si="61"/>
        <v>0</v>
      </c>
      <c r="AA76" s="29">
        <f t="shared" si="61"/>
        <v>0</v>
      </c>
      <c r="AB76" s="29">
        <f t="shared" si="61"/>
        <v>0</v>
      </c>
      <c r="AC76" s="29">
        <f t="shared" si="61"/>
        <v>0</v>
      </c>
      <c r="AD76" s="29">
        <f t="shared" si="61"/>
        <v>0</v>
      </c>
      <c r="AE76" s="29">
        <f t="shared" si="61"/>
        <v>0</v>
      </c>
      <c r="AF76" s="29">
        <f t="shared" si="57"/>
        <v>0</v>
      </c>
      <c r="AG76" s="29">
        <f aca="true" t="shared" si="62" ref="AG76:AP76">AG77+AG78+AG79+AG80</f>
        <v>0</v>
      </c>
      <c r="AH76" s="29">
        <f t="shared" si="62"/>
        <v>0</v>
      </c>
      <c r="AI76" s="29">
        <f t="shared" si="62"/>
        <v>0</v>
      </c>
      <c r="AJ76" s="29">
        <f t="shared" si="62"/>
        <v>0</v>
      </c>
      <c r="AK76" s="29">
        <f t="shared" si="62"/>
        <v>0</v>
      </c>
      <c r="AL76" s="29">
        <f t="shared" si="62"/>
        <v>0</v>
      </c>
      <c r="AM76" s="29">
        <f t="shared" si="62"/>
        <v>0</v>
      </c>
      <c r="AN76" s="38">
        <f t="shared" si="62"/>
        <v>0</v>
      </c>
      <c r="AO76" s="29">
        <f t="shared" si="62"/>
        <v>0</v>
      </c>
      <c r="AP76" s="29">
        <f t="shared" si="62"/>
        <v>0</v>
      </c>
      <c r="AQ76" s="31">
        <f t="shared" si="59"/>
        <v>5001400</v>
      </c>
    </row>
    <row r="77" spans="1:43" ht="13.5" customHeight="1" thickBot="1">
      <c r="A77" s="89"/>
      <c r="B77" s="89"/>
      <c r="C77" s="89"/>
      <c r="D77" s="11" t="s">
        <v>203</v>
      </c>
      <c r="E77" s="29"/>
      <c r="F77" s="29"/>
      <c r="G77" s="29"/>
      <c r="H77" s="29">
        <v>1000</v>
      </c>
      <c r="I77" s="42"/>
      <c r="J77" s="29"/>
      <c r="K77" s="29"/>
      <c r="L77" s="29"/>
      <c r="M77" s="29"/>
      <c r="N77" s="29"/>
      <c r="O77" s="29">
        <f t="shared" si="55"/>
        <v>0</v>
      </c>
      <c r="P77" s="29"/>
      <c r="Q77" s="29"/>
      <c r="R77" s="29"/>
      <c r="S77" s="29"/>
      <c r="T77" s="29"/>
      <c r="U77" s="29"/>
      <c r="V77" s="29"/>
      <c r="W77" s="38"/>
      <c r="X77" s="29"/>
      <c r="Y77" s="29"/>
      <c r="Z77" s="42"/>
      <c r="AA77" s="29"/>
      <c r="AB77" s="29"/>
      <c r="AC77" s="29"/>
      <c r="AD77" s="29"/>
      <c r="AE77" s="29"/>
      <c r="AF77" s="29">
        <f t="shared" si="57"/>
        <v>0</v>
      </c>
      <c r="AG77" s="29"/>
      <c r="AH77" s="29"/>
      <c r="AI77" s="29"/>
      <c r="AJ77" s="29"/>
      <c r="AK77" s="29"/>
      <c r="AL77" s="29"/>
      <c r="AM77" s="29"/>
      <c r="AN77" s="38"/>
      <c r="AO77" s="29"/>
      <c r="AP77" s="29"/>
      <c r="AQ77" s="31">
        <f t="shared" si="59"/>
        <v>1000</v>
      </c>
    </row>
    <row r="78" spans="1:43" ht="13.5" customHeight="1" thickBot="1">
      <c r="A78" s="89"/>
      <c r="B78" s="89"/>
      <c r="C78" s="89"/>
      <c r="D78" s="11" t="s">
        <v>204</v>
      </c>
      <c r="E78" s="29"/>
      <c r="F78" s="29"/>
      <c r="G78" s="29"/>
      <c r="H78" s="29">
        <v>5000000</v>
      </c>
      <c r="I78" s="42"/>
      <c r="J78" s="29"/>
      <c r="K78" s="29"/>
      <c r="L78" s="29"/>
      <c r="M78" s="29"/>
      <c r="N78" s="29"/>
      <c r="O78" s="29">
        <f t="shared" si="55"/>
        <v>0</v>
      </c>
      <c r="P78" s="29"/>
      <c r="Q78" s="29"/>
      <c r="R78" s="29"/>
      <c r="S78" s="29"/>
      <c r="T78" s="29"/>
      <c r="U78" s="29"/>
      <c r="V78" s="29"/>
      <c r="W78" s="38"/>
      <c r="X78" s="29"/>
      <c r="Y78" s="29"/>
      <c r="Z78" s="42"/>
      <c r="AA78" s="29"/>
      <c r="AB78" s="29"/>
      <c r="AC78" s="29"/>
      <c r="AD78" s="29"/>
      <c r="AE78" s="29"/>
      <c r="AF78" s="29">
        <f t="shared" si="57"/>
        <v>0</v>
      </c>
      <c r="AG78" s="29"/>
      <c r="AH78" s="29"/>
      <c r="AI78" s="29"/>
      <c r="AJ78" s="29"/>
      <c r="AK78" s="29"/>
      <c r="AL78" s="29"/>
      <c r="AM78" s="29"/>
      <c r="AN78" s="38"/>
      <c r="AO78" s="29"/>
      <c r="AP78" s="29"/>
      <c r="AQ78" s="31">
        <f t="shared" si="59"/>
        <v>5000000</v>
      </c>
    </row>
    <row r="79" spans="1:43" ht="13.5" customHeight="1" thickBot="1">
      <c r="A79" s="89"/>
      <c r="B79" s="89"/>
      <c r="C79" s="89"/>
      <c r="D79" s="11" t="s">
        <v>205</v>
      </c>
      <c r="E79" s="29"/>
      <c r="F79" s="29"/>
      <c r="G79" s="29"/>
      <c r="H79" s="29">
        <v>200</v>
      </c>
      <c r="I79" s="42"/>
      <c r="J79" s="29"/>
      <c r="K79" s="29"/>
      <c r="L79" s="29"/>
      <c r="M79" s="29"/>
      <c r="N79" s="29"/>
      <c r="O79" s="29">
        <f t="shared" si="55"/>
        <v>0</v>
      </c>
      <c r="P79" s="29"/>
      <c r="Q79" s="29"/>
      <c r="R79" s="29"/>
      <c r="S79" s="29"/>
      <c r="T79" s="29"/>
      <c r="U79" s="29"/>
      <c r="V79" s="29"/>
      <c r="W79" s="38"/>
      <c r="X79" s="29"/>
      <c r="Y79" s="29"/>
      <c r="Z79" s="42"/>
      <c r="AA79" s="29"/>
      <c r="AB79" s="29"/>
      <c r="AC79" s="29"/>
      <c r="AD79" s="29"/>
      <c r="AE79" s="29"/>
      <c r="AF79" s="29">
        <f t="shared" si="57"/>
        <v>0</v>
      </c>
      <c r="AG79" s="29"/>
      <c r="AH79" s="29"/>
      <c r="AI79" s="29"/>
      <c r="AJ79" s="29"/>
      <c r="AK79" s="29"/>
      <c r="AL79" s="29"/>
      <c r="AM79" s="29"/>
      <c r="AN79" s="38"/>
      <c r="AO79" s="29"/>
      <c r="AP79" s="29"/>
      <c r="AQ79" s="31">
        <f t="shared" si="59"/>
        <v>200</v>
      </c>
    </row>
    <row r="80" spans="1:43" ht="13.5" customHeight="1" thickBot="1">
      <c r="A80" s="89"/>
      <c r="B80" s="89"/>
      <c r="C80" s="90"/>
      <c r="D80" s="11" t="s">
        <v>206</v>
      </c>
      <c r="E80" s="29"/>
      <c r="F80" s="29"/>
      <c r="G80" s="29"/>
      <c r="H80" s="29">
        <v>200</v>
      </c>
      <c r="I80" s="42"/>
      <c r="J80" s="29"/>
      <c r="K80" s="29"/>
      <c r="L80" s="29"/>
      <c r="M80" s="29"/>
      <c r="N80" s="29"/>
      <c r="O80" s="29">
        <f t="shared" si="55"/>
        <v>0</v>
      </c>
      <c r="P80" s="29"/>
      <c r="Q80" s="29"/>
      <c r="R80" s="29"/>
      <c r="S80" s="29"/>
      <c r="T80" s="29"/>
      <c r="U80" s="29"/>
      <c r="V80" s="29"/>
      <c r="W80" s="38"/>
      <c r="X80" s="29"/>
      <c r="Y80" s="29"/>
      <c r="Z80" s="42"/>
      <c r="AA80" s="29"/>
      <c r="AB80" s="29"/>
      <c r="AC80" s="29"/>
      <c r="AD80" s="29"/>
      <c r="AE80" s="29"/>
      <c r="AF80" s="29">
        <f t="shared" si="57"/>
        <v>0</v>
      </c>
      <c r="AG80" s="29"/>
      <c r="AH80" s="29"/>
      <c r="AI80" s="29"/>
      <c r="AJ80" s="29"/>
      <c r="AK80" s="29"/>
      <c r="AL80" s="29"/>
      <c r="AM80" s="29"/>
      <c r="AN80" s="38"/>
      <c r="AO80" s="29"/>
      <c r="AP80" s="29"/>
      <c r="AQ80" s="31">
        <f t="shared" si="59"/>
        <v>200</v>
      </c>
    </row>
    <row r="81" spans="1:43" ht="13.5" customHeight="1" thickBot="1">
      <c r="A81" s="89"/>
      <c r="B81" s="89"/>
      <c r="C81" s="57" t="s">
        <v>207</v>
      </c>
      <c r="D81" s="58"/>
      <c r="E81" s="29">
        <f>E82+E83+E84+E85+E86</f>
        <v>2000000</v>
      </c>
      <c r="F81" s="29">
        <f aca="true" t="shared" si="63" ref="F81:N81">F82+F83+F84+F85+F86</f>
        <v>1320084</v>
      </c>
      <c r="G81" s="29">
        <f t="shared" si="63"/>
        <v>0</v>
      </c>
      <c r="H81" s="29">
        <f t="shared" si="63"/>
        <v>3000</v>
      </c>
      <c r="I81" s="42">
        <f t="shared" si="63"/>
        <v>0</v>
      </c>
      <c r="J81" s="29">
        <f t="shared" si="63"/>
        <v>0</v>
      </c>
      <c r="K81" s="29">
        <f t="shared" si="63"/>
        <v>0</v>
      </c>
      <c r="L81" s="29">
        <f t="shared" si="63"/>
        <v>0</v>
      </c>
      <c r="M81" s="29">
        <f t="shared" si="63"/>
        <v>0</v>
      </c>
      <c r="N81" s="29">
        <f t="shared" si="63"/>
        <v>0</v>
      </c>
      <c r="O81" s="29">
        <f t="shared" si="55"/>
        <v>0</v>
      </c>
      <c r="P81" s="29">
        <f aca="true" t="shared" si="64" ref="P81:AE81">P82+P83+P84+P85+P86</f>
        <v>0</v>
      </c>
      <c r="Q81" s="29">
        <f t="shared" si="64"/>
        <v>0</v>
      </c>
      <c r="R81" s="29">
        <f t="shared" si="64"/>
        <v>0</v>
      </c>
      <c r="S81" s="29">
        <f t="shared" si="64"/>
        <v>0</v>
      </c>
      <c r="T81" s="29">
        <f t="shared" si="64"/>
        <v>0</v>
      </c>
      <c r="U81" s="29">
        <f t="shared" si="64"/>
        <v>0</v>
      </c>
      <c r="V81" s="29">
        <f t="shared" si="64"/>
        <v>0</v>
      </c>
      <c r="W81" s="38">
        <f t="shared" si="64"/>
        <v>0</v>
      </c>
      <c r="X81" s="29">
        <f t="shared" si="64"/>
        <v>0</v>
      </c>
      <c r="Y81" s="29">
        <f t="shared" si="64"/>
        <v>4860000</v>
      </c>
      <c r="Z81" s="42">
        <f t="shared" si="64"/>
        <v>0</v>
      </c>
      <c r="AA81" s="29">
        <f t="shared" si="64"/>
        <v>101225</v>
      </c>
      <c r="AB81" s="29">
        <f t="shared" si="64"/>
        <v>0</v>
      </c>
      <c r="AC81" s="29">
        <f t="shared" si="64"/>
        <v>0</v>
      </c>
      <c r="AD81" s="29">
        <f t="shared" si="64"/>
        <v>0</v>
      </c>
      <c r="AE81" s="29">
        <f t="shared" si="64"/>
        <v>0</v>
      </c>
      <c r="AF81" s="29">
        <f t="shared" si="57"/>
        <v>0</v>
      </c>
      <c r="AG81" s="29">
        <f aca="true" t="shared" si="65" ref="AG81:AP81">AG82+AG83+AG84+AG85+AG86</f>
        <v>0</v>
      </c>
      <c r="AH81" s="29">
        <f t="shared" si="65"/>
        <v>0</v>
      </c>
      <c r="AI81" s="29">
        <f t="shared" si="65"/>
        <v>0</v>
      </c>
      <c r="AJ81" s="29">
        <f t="shared" si="65"/>
        <v>0</v>
      </c>
      <c r="AK81" s="29">
        <f t="shared" si="65"/>
        <v>0</v>
      </c>
      <c r="AL81" s="29">
        <f t="shared" si="65"/>
        <v>0</v>
      </c>
      <c r="AM81" s="29">
        <f t="shared" si="65"/>
        <v>0</v>
      </c>
      <c r="AN81" s="38">
        <f t="shared" si="65"/>
        <v>0</v>
      </c>
      <c r="AO81" s="29">
        <f t="shared" si="65"/>
        <v>0</v>
      </c>
      <c r="AP81" s="29">
        <f t="shared" si="65"/>
        <v>0</v>
      </c>
      <c r="AQ81" s="31">
        <f t="shared" si="59"/>
        <v>8183084</v>
      </c>
    </row>
    <row r="82" spans="1:43" ht="13.5" customHeight="1" thickBot="1">
      <c r="A82" s="89"/>
      <c r="B82" s="89"/>
      <c r="C82" s="89"/>
      <c r="D82" s="11" t="s">
        <v>208</v>
      </c>
      <c r="E82" s="29"/>
      <c r="F82" s="29">
        <v>320084</v>
      </c>
      <c r="G82" s="29"/>
      <c r="H82" s="29">
        <v>3000</v>
      </c>
      <c r="I82" s="42"/>
      <c r="J82" s="29"/>
      <c r="K82" s="29"/>
      <c r="L82" s="29"/>
      <c r="M82" s="29"/>
      <c r="N82" s="29"/>
      <c r="O82" s="29">
        <f t="shared" si="55"/>
        <v>0</v>
      </c>
      <c r="P82" s="29"/>
      <c r="Q82" s="29"/>
      <c r="R82" s="29"/>
      <c r="S82" s="29"/>
      <c r="T82" s="29"/>
      <c r="U82" s="29"/>
      <c r="V82" s="29"/>
      <c r="W82" s="38"/>
      <c r="X82" s="29"/>
      <c r="Y82" s="29"/>
      <c r="Z82" s="42"/>
      <c r="AA82" s="29"/>
      <c r="AB82" s="29"/>
      <c r="AC82" s="29"/>
      <c r="AD82" s="29"/>
      <c r="AE82" s="29"/>
      <c r="AF82" s="29">
        <f t="shared" si="57"/>
        <v>0</v>
      </c>
      <c r="AG82" s="29"/>
      <c r="AH82" s="29"/>
      <c r="AI82" s="29"/>
      <c r="AJ82" s="29"/>
      <c r="AK82" s="29"/>
      <c r="AL82" s="29"/>
      <c r="AM82" s="29"/>
      <c r="AN82" s="38"/>
      <c r="AO82" s="29"/>
      <c r="AP82" s="29"/>
      <c r="AQ82" s="31">
        <f t="shared" si="59"/>
        <v>323084</v>
      </c>
    </row>
    <row r="83" spans="1:43" ht="13.5" customHeight="1" thickBot="1">
      <c r="A83" s="89"/>
      <c r="B83" s="89"/>
      <c r="C83" s="89"/>
      <c r="D83" s="11" t="s">
        <v>209</v>
      </c>
      <c r="E83" s="29">
        <v>2000000</v>
      </c>
      <c r="F83" s="29">
        <v>1000000</v>
      </c>
      <c r="G83" s="29"/>
      <c r="H83" s="29"/>
      <c r="I83" s="42"/>
      <c r="J83" s="29"/>
      <c r="K83" s="29"/>
      <c r="L83" s="29"/>
      <c r="M83" s="29"/>
      <c r="N83" s="29"/>
      <c r="O83" s="29">
        <f t="shared" si="55"/>
        <v>0</v>
      </c>
      <c r="P83" s="29"/>
      <c r="Q83" s="29"/>
      <c r="R83" s="29"/>
      <c r="S83" s="29"/>
      <c r="T83" s="29"/>
      <c r="U83" s="29"/>
      <c r="V83" s="29"/>
      <c r="W83" s="38"/>
      <c r="X83" s="29"/>
      <c r="Y83" s="29">
        <v>460000</v>
      </c>
      <c r="Z83" s="42"/>
      <c r="AA83" s="29"/>
      <c r="AB83" s="29"/>
      <c r="AC83" s="29"/>
      <c r="AD83" s="29"/>
      <c r="AE83" s="29"/>
      <c r="AF83" s="29">
        <f t="shared" si="57"/>
        <v>0</v>
      </c>
      <c r="AG83" s="29"/>
      <c r="AH83" s="29"/>
      <c r="AI83" s="29"/>
      <c r="AJ83" s="29"/>
      <c r="AK83" s="29"/>
      <c r="AL83" s="29"/>
      <c r="AM83" s="29"/>
      <c r="AN83" s="38"/>
      <c r="AO83" s="29"/>
      <c r="AP83" s="29"/>
      <c r="AQ83" s="31">
        <f t="shared" si="59"/>
        <v>3460000</v>
      </c>
    </row>
    <row r="84" spans="1:43" ht="13.5" customHeight="1" thickBot="1">
      <c r="A84" s="89"/>
      <c r="B84" s="89"/>
      <c r="C84" s="89"/>
      <c r="D84" s="11" t="s">
        <v>210</v>
      </c>
      <c r="E84" s="29"/>
      <c r="F84" s="29"/>
      <c r="G84" s="29"/>
      <c r="H84" s="29"/>
      <c r="I84" s="42"/>
      <c r="J84" s="29"/>
      <c r="K84" s="29"/>
      <c r="L84" s="29"/>
      <c r="M84" s="29"/>
      <c r="N84" s="29"/>
      <c r="O84" s="29">
        <f t="shared" si="55"/>
        <v>0</v>
      </c>
      <c r="P84" s="29"/>
      <c r="Q84" s="29"/>
      <c r="R84" s="29"/>
      <c r="S84" s="29"/>
      <c r="T84" s="29"/>
      <c r="U84" s="29"/>
      <c r="V84" s="29"/>
      <c r="W84" s="38"/>
      <c r="X84" s="29"/>
      <c r="Y84" s="29">
        <v>3000000</v>
      </c>
      <c r="Z84" s="42"/>
      <c r="AA84" s="29">
        <v>101225</v>
      </c>
      <c r="AB84" s="29"/>
      <c r="AC84" s="29"/>
      <c r="AD84" s="29"/>
      <c r="AE84" s="29"/>
      <c r="AF84" s="29">
        <f t="shared" si="57"/>
        <v>0</v>
      </c>
      <c r="AG84" s="29"/>
      <c r="AH84" s="29"/>
      <c r="AI84" s="29"/>
      <c r="AJ84" s="29"/>
      <c r="AK84" s="29"/>
      <c r="AL84" s="29"/>
      <c r="AM84" s="29"/>
      <c r="AN84" s="38"/>
      <c r="AO84" s="29"/>
      <c r="AP84" s="29"/>
      <c r="AQ84" s="31">
        <f t="shared" si="59"/>
        <v>3000000</v>
      </c>
    </row>
    <row r="85" spans="1:43" ht="13.5" customHeight="1" thickBot="1">
      <c r="A85" s="89"/>
      <c r="B85" s="89"/>
      <c r="C85" s="89"/>
      <c r="D85" s="11" t="s">
        <v>211</v>
      </c>
      <c r="E85" s="29"/>
      <c r="F85" s="29"/>
      <c r="G85" s="29"/>
      <c r="H85" s="29"/>
      <c r="I85" s="42"/>
      <c r="J85" s="29"/>
      <c r="K85" s="29"/>
      <c r="L85" s="29"/>
      <c r="M85" s="29"/>
      <c r="N85" s="29"/>
      <c r="O85" s="29">
        <f t="shared" si="55"/>
        <v>0</v>
      </c>
      <c r="P85" s="29"/>
      <c r="Q85" s="29"/>
      <c r="R85" s="29"/>
      <c r="S85" s="29"/>
      <c r="T85" s="29"/>
      <c r="U85" s="29"/>
      <c r="V85" s="29"/>
      <c r="W85" s="38"/>
      <c r="X85" s="29"/>
      <c r="Y85" s="29">
        <v>1000000</v>
      </c>
      <c r="Z85" s="42"/>
      <c r="AA85" s="29"/>
      <c r="AB85" s="29"/>
      <c r="AC85" s="29"/>
      <c r="AD85" s="29"/>
      <c r="AE85" s="29"/>
      <c r="AF85" s="29">
        <f t="shared" si="57"/>
        <v>0</v>
      </c>
      <c r="AG85" s="29"/>
      <c r="AH85" s="29"/>
      <c r="AI85" s="29"/>
      <c r="AJ85" s="29"/>
      <c r="AK85" s="29"/>
      <c r="AL85" s="29"/>
      <c r="AM85" s="29"/>
      <c r="AN85" s="38"/>
      <c r="AO85" s="29"/>
      <c r="AP85" s="29"/>
      <c r="AQ85" s="31">
        <f t="shared" si="59"/>
        <v>1000000</v>
      </c>
    </row>
    <row r="86" spans="1:43" ht="13.5" customHeight="1" thickBot="1">
      <c r="A86" s="89"/>
      <c r="B86" s="89"/>
      <c r="C86" s="90"/>
      <c r="D86" s="11" t="s">
        <v>212</v>
      </c>
      <c r="E86" s="29"/>
      <c r="F86" s="29"/>
      <c r="G86" s="29"/>
      <c r="H86" s="29"/>
      <c r="I86" s="42"/>
      <c r="J86" s="29"/>
      <c r="K86" s="29"/>
      <c r="L86" s="29"/>
      <c r="M86" s="29"/>
      <c r="N86" s="29"/>
      <c r="O86" s="29">
        <f t="shared" si="55"/>
        <v>0</v>
      </c>
      <c r="P86" s="29"/>
      <c r="Q86" s="29"/>
      <c r="R86" s="29"/>
      <c r="S86" s="29"/>
      <c r="T86" s="29"/>
      <c r="U86" s="29"/>
      <c r="V86" s="29"/>
      <c r="W86" s="38"/>
      <c r="X86" s="29"/>
      <c r="Y86" s="29">
        <v>400000</v>
      </c>
      <c r="Z86" s="42"/>
      <c r="AA86" s="29"/>
      <c r="AB86" s="29"/>
      <c r="AC86" s="29"/>
      <c r="AD86" s="29"/>
      <c r="AE86" s="29"/>
      <c r="AF86" s="29">
        <f t="shared" si="57"/>
        <v>0</v>
      </c>
      <c r="AG86" s="29"/>
      <c r="AH86" s="29"/>
      <c r="AI86" s="29"/>
      <c r="AJ86" s="29"/>
      <c r="AK86" s="29"/>
      <c r="AL86" s="29"/>
      <c r="AM86" s="29"/>
      <c r="AN86" s="38"/>
      <c r="AO86" s="29"/>
      <c r="AP86" s="29"/>
      <c r="AQ86" s="31">
        <f t="shared" si="59"/>
        <v>400000</v>
      </c>
    </row>
    <row r="87" spans="1:43" ht="13.5" customHeight="1" thickBot="1">
      <c r="A87" s="89"/>
      <c r="B87" s="89"/>
      <c r="C87" s="57" t="s">
        <v>213</v>
      </c>
      <c r="D87" s="58"/>
      <c r="E87" s="29">
        <f>E88+E89+E90</f>
        <v>0</v>
      </c>
      <c r="F87" s="29">
        <f aca="true" t="shared" si="66" ref="F87:N87">F88+F89+F90</f>
        <v>0</v>
      </c>
      <c r="G87" s="29">
        <f t="shared" si="66"/>
        <v>0</v>
      </c>
      <c r="H87" s="29">
        <f t="shared" si="66"/>
        <v>0</v>
      </c>
      <c r="I87" s="42">
        <f t="shared" si="66"/>
        <v>0</v>
      </c>
      <c r="J87" s="29">
        <f t="shared" si="66"/>
        <v>0</v>
      </c>
      <c r="K87" s="29">
        <f t="shared" si="66"/>
        <v>0</v>
      </c>
      <c r="L87" s="29">
        <f t="shared" si="66"/>
        <v>0</v>
      </c>
      <c r="M87" s="29">
        <f t="shared" si="66"/>
        <v>0</v>
      </c>
      <c r="N87" s="29">
        <f t="shared" si="66"/>
        <v>0</v>
      </c>
      <c r="O87" s="29">
        <f t="shared" si="55"/>
        <v>0</v>
      </c>
      <c r="P87" s="29">
        <f aca="true" t="shared" si="67" ref="P87:AE87">P88+P89+P90</f>
        <v>0</v>
      </c>
      <c r="Q87" s="29">
        <f t="shared" si="67"/>
        <v>0</v>
      </c>
      <c r="R87" s="29">
        <f t="shared" si="67"/>
        <v>0</v>
      </c>
      <c r="S87" s="29">
        <f t="shared" si="67"/>
        <v>0</v>
      </c>
      <c r="T87" s="29">
        <f t="shared" si="67"/>
        <v>0</v>
      </c>
      <c r="U87" s="29">
        <f t="shared" si="67"/>
        <v>0</v>
      </c>
      <c r="V87" s="29">
        <f t="shared" si="67"/>
        <v>0</v>
      </c>
      <c r="W87" s="38">
        <f t="shared" si="67"/>
        <v>0</v>
      </c>
      <c r="X87" s="29">
        <f t="shared" si="67"/>
        <v>150370196</v>
      </c>
      <c r="Y87" s="29">
        <f t="shared" si="67"/>
        <v>3500000</v>
      </c>
      <c r="Z87" s="42">
        <f t="shared" si="67"/>
        <v>0</v>
      </c>
      <c r="AA87" s="29">
        <f t="shared" si="67"/>
        <v>0</v>
      </c>
      <c r="AB87" s="29">
        <f t="shared" si="67"/>
        <v>0</v>
      </c>
      <c r="AC87" s="29">
        <f t="shared" si="67"/>
        <v>0</v>
      </c>
      <c r="AD87" s="29">
        <f t="shared" si="67"/>
        <v>0</v>
      </c>
      <c r="AE87" s="29">
        <f t="shared" si="67"/>
        <v>0</v>
      </c>
      <c r="AF87" s="29">
        <f t="shared" si="57"/>
        <v>3305000</v>
      </c>
      <c r="AG87" s="29">
        <f aca="true" t="shared" si="68" ref="AG87:AP87">AG88+AG89+AG90</f>
        <v>0</v>
      </c>
      <c r="AH87" s="29">
        <f t="shared" si="68"/>
        <v>0</v>
      </c>
      <c r="AI87" s="29">
        <f t="shared" si="68"/>
        <v>0</v>
      </c>
      <c r="AJ87" s="29">
        <f t="shared" si="68"/>
        <v>0</v>
      </c>
      <c r="AK87" s="29">
        <f t="shared" si="68"/>
        <v>0</v>
      </c>
      <c r="AL87" s="29">
        <f t="shared" si="68"/>
        <v>0</v>
      </c>
      <c r="AM87" s="29">
        <f t="shared" si="68"/>
        <v>3305000</v>
      </c>
      <c r="AN87" s="38">
        <f t="shared" si="68"/>
        <v>0</v>
      </c>
      <c r="AO87" s="29">
        <f t="shared" si="68"/>
        <v>0</v>
      </c>
      <c r="AP87" s="29">
        <f t="shared" si="68"/>
        <v>0</v>
      </c>
      <c r="AQ87" s="31">
        <f t="shared" si="59"/>
        <v>153870196</v>
      </c>
    </row>
    <row r="88" spans="1:43" ht="13.5" customHeight="1" thickBot="1">
      <c r="A88" s="89"/>
      <c r="B88" s="89"/>
      <c r="C88" s="89"/>
      <c r="D88" s="11" t="s">
        <v>214</v>
      </c>
      <c r="E88" s="29"/>
      <c r="F88" s="29"/>
      <c r="G88" s="29"/>
      <c r="H88" s="29"/>
      <c r="I88" s="42"/>
      <c r="J88" s="29"/>
      <c r="K88" s="29"/>
      <c r="L88" s="29"/>
      <c r="M88" s="29"/>
      <c r="N88" s="29"/>
      <c r="O88" s="29">
        <f t="shared" si="55"/>
        <v>0</v>
      </c>
      <c r="P88" s="29"/>
      <c r="Q88" s="29"/>
      <c r="R88" s="29"/>
      <c r="S88" s="29"/>
      <c r="T88" s="29"/>
      <c r="U88" s="29"/>
      <c r="V88" s="29"/>
      <c r="W88" s="38"/>
      <c r="X88" s="29">
        <v>370196</v>
      </c>
      <c r="Y88" s="29"/>
      <c r="Z88" s="42"/>
      <c r="AA88" s="29"/>
      <c r="AB88" s="29"/>
      <c r="AC88" s="29"/>
      <c r="AD88" s="29"/>
      <c r="AE88" s="29"/>
      <c r="AF88" s="29">
        <f t="shared" si="57"/>
        <v>0</v>
      </c>
      <c r="AG88" s="29"/>
      <c r="AH88" s="29"/>
      <c r="AI88" s="29"/>
      <c r="AJ88" s="29"/>
      <c r="AK88" s="29"/>
      <c r="AL88" s="29"/>
      <c r="AM88" s="29"/>
      <c r="AN88" s="38"/>
      <c r="AO88" s="29"/>
      <c r="AP88" s="29"/>
      <c r="AQ88" s="31">
        <f t="shared" si="59"/>
        <v>370196</v>
      </c>
    </row>
    <row r="89" spans="1:43" ht="13.5" customHeight="1" thickBot="1">
      <c r="A89" s="89"/>
      <c r="B89" s="89"/>
      <c r="C89" s="89"/>
      <c r="D89" s="11" t="s">
        <v>215</v>
      </c>
      <c r="E89" s="29"/>
      <c r="F89" s="29"/>
      <c r="G89" s="29"/>
      <c r="H89" s="29"/>
      <c r="I89" s="42"/>
      <c r="J89" s="29"/>
      <c r="K89" s="29"/>
      <c r="L89" s="29"/>
      <c r="M89" s="29"/>
      <c r="N89" s="29"/>
      <c r="O89" s="29">
        <f t="shared" si="55"/>
        <v>0</v>
      </c>
      <c r="P89" s="29"/>
      <c r="Q89" s="29"/>
      <c r="R89" s="29"/>
      <c r="S89" s="29"/>
      <c r="T89" s="29"/>
      <c r="U89" s="29"/>
      <c r="V89" s="29"/>
      <c r="W89" s="38"/>
      <c r="X89" s="29">
        <v>50000000</v>
      </c>
      <c r="Y89" s="29"/>
      <c r="Z89" s="42"/>
      <c r="AA89" s="29"/>
      <c r="AB89" s="29"/>
      <c r="AC89" s="29"/>
      <c r="AD89" s="29"/>
      <c r="AE89" s="29"/>
      <c r="AF89" s="29">
        <f t="shared" si="57"/>
        <v>0</v>
      </c>
      <c r="AG89" s="29"/>
      <c r="AH89" s="29"/>
      <c r="AI89" s="29"/>
      <c r="AJ89" s="29"/>
      <c r="AK89" s="29"/>
      <c r="AL89" s="29"/>
      <c r="AM89" s="29"/>
      <c r="AN89" s="38"/>
      <c r="AO89" s="29"/>
      <c r="AP89" s="29"/>
      <c r="AQ89" s="31">
        <f t="shared" si="59"/>
        <v>50000000</v>
      </c>
    </row>
    <row r="90" spans="1:43" ht="13.5" customHeight="1" thickBot="1">
      <c r="A90" s="89"/>
      <c r="B90" s="89"/>
      <c r="C90" s="90"/>
      <c r="D90" s="11" t="s">
        <v>216</v>
      </c>
      <c r="E90" s="29"/>
      <c r="F90" s="29"/>
      <c r="G90" s="29"/>
      <c r="H90" s="29"/>
      <c r="I90" s="42"/>
      <c r="J90" s="29"/>
      <c r="K90" s="29"/>
      <c r="L90" s="29"/>
      <c r="M90" s="29"/>
      <c r="N90" s="29"/>
      <c r="O90" s="29">
        <f t="shared" si="55"/>
        <v>0</v>
      </c>
      <c r="P90" s="29"/>
      <c r="Q90" s="29"/>
      <c r="R90" s="29"/>
      <c r="S90" s="29"/>
      <c r="T90" s="29"/>
      <c r="U90" s="29"/>
      <c r="V90" s="29"/>
      <c r="W90" s="38"/>
      <c r="X90" s="29">
        <v>100000000</v>
      </c>
      <c r="Y90" s="29">
        <v>3500000</v>
      </c>
      <c r="Z90" s="42"/>
      <c r="AA90" s="29"/>
      <c r="AB90" s="29"/>
      <c r="AC90" s="29"/>
      <c r="AD90" s="29"/>
      <c r="AE90" s="29"/>
      <c r="AF90" s="29">
        <f t="shared" si="57"/>
        <v>3305000</v>
      </c>
      <c r="AG90" s="29"/>
      <c r="AH90" s="29"/>
      <c r="AI90" s="29"/>
      <c r="AJ90" s="29"/>
      <c r="AK90" s="29"/>
      <c r="AL90" s="29"/>
      <c r="AM90" s="29">
        <v>3305000</v>
      </c>
      <c r="AN90" s="38"/>
      <c r="AO90" s="29"/>
      <c r="AP90" s="29"/>
      <c r="AQ90" s="31">
        <f t="shared" si="59"/>
        <v>103500000</v>
      </c>
    </row>
    <row r="91" spans="1:43" ht="13.5" customHeight="1" thickBot="1">
      <c r="A91" s="89"/>
      <c r="B91" s="89"/>
      <c r="C91" s="57" t="s">
        <v>217</v>
      </c>
      <c r="D91" s="58"/>
      <c r="E91" s="29">
        <f>E92+E93+E94+E95+E96</f>
        <v>23793745</v>
      </c>
      <c r="F91" s="29">
        <f aca="true" t="shared" si="69" ref="F91:N91">F92+F93+F94+F95+F96</f>
        <v>402379846</v>
      </c>
      <c r="G91" s="29">
        <f t="shared" si="69"/>
        <v>0</v>
      </c>
      <c r="H91" s="29">
        <f t="shared" si="69"/>
        <v>246000000</v>
      </c>
      <c r="I91" s="42">
        <f t="shared" si="69"/>
        <v>0</v>
      </c>
      <c r="J91" s="29">
        <f t="shared" si="69"/>
        <v>0</v>
      </c>
      <c r="K91" s="29">
        <f t="shared" si="69"/>
        <v>6869</v>
      </c>
      <c r="L91" s="29">
        <f t="shared" si="69"/>
        <v>0</v>
      </c>
      <c r="M91" s="29">
        <f t="shared" si="69"/>
        <v>0</v>
      </c>
      <c r="N91" s="29">
        <f t="shared" si="69"/>
        <v>245296638</v>
      </c>
      <c r="O91" s="29">
        <f t="shared" si="55"/>
        <v>0</v>
      </c>
      <c r="P91" s="29">
        <f aca="true" t="shared" si="70" ref="P91:AE91">P92+P93+P94+P95+P96</f>
        <v>0</v>
      </c>
      <c r="Q91" s="29">
        <f t="shared" si="70"/>
        <v>0</v>
      </c>
      <c r="R91" s="29">
        <f t="shared" si="70"/>
        <v>0</v>
      </c>
      <c r="S91" s="29">
        <f t="shared" si="70"/>
        <v>0</v>
      </c>
      <c r="T91" s="29">
        <f t="shared" si="70"/>
        <v>0</v>
      </c>
      <c r="U91" s="29">
        <f t="shared" si="70"/>
        <v>0</v>
      </c>
      <c r="V91" s="29">
        <f t="shared" si="70"/>
        <v>0</v>
      </c>
      <c r="W91" s="38">
        <f t="shared" si="70"/>
        <v>0</v>
      </c>
      <c r="X91" s="29">
        <f t="shared" si="70"/>
        <v>0</v>
      </c>
      <c r="Y91" s="29">
        <f t="shared" si="70"/>
        <v>25899830</v>
      </c>
      <c r="Z91" s="42">
        <f t="shared" si="70"/>
        <v>0</v>
      </c>
      <c r="AA91" s="29">
        <f t="shared" si="70"/>
        <v>0</v>
      </c>
      <c r="AB91" s="29">
        <f t="shared" si="70"/>
        <v>3607</v>
      </c>
      <c r="AC91" s="29">
        <f t="shared" si="70"/>
        <v>0</v>
      </c>
      <c r="AD91" s="29">
        <f t="shared" si="70"/>
        <v>0</v>
      </c>
      <c r="AE91" s="29">
        <f t="shared" si="70"/>
        <v>9700583</v>
      </c>
      <c r="AF91" s="29">
        <f t="shared" si="57"/>
        <v>0</v>
      </c>
      <c r="AG91" s="29">
        <f aca="true" t="shared" si="71" ref="AG91:AP91">AG92+AG93+AG94+AG95+AG96</f>
        <v>0</v>
      </c>
      <c r="AH91" s="29">
        <f t="shared" si="71"/>
        <v>0</v>
      </c>
      <c r="AI91" s="29">
        <f t="shared" si="71"/>
        <v>0</v>
      </c>
      <c r="AJ91" s="29">
        <f t="shared" si="71"/>
        <v>0</v>
      </c>
      <c r="AK91" s="29">
        <f t="shared" si="71"/>
        <v>0</v>
      </c>
      <c r="AL91" s="29">
        <f t="shared" si="71"/>
        <v>0</v>
      </c>
      <c r="AM91" s="29">
        <f t="shared" si="71"/>
        <v>0</v>
      </c>
      <c r="AN91" s="38">
        <f t="shared" si="71"/>
        <v>0</v>
      </c>
      <c r="AO91" s="29">
        <f t="shared" si="71"/>
        <v>0</v>
      </c>
      <c r="AP91" s="29">
        <f t="shared" si="71"/>
        <v>0</v>
      </c>
      <c r="AQ91" s="31">
        <f t="shared" si="59"/>
        <v>698073421</v>
      </c>
    </row>
    <row r="92" spans="1:43" ht="13.5" customHeight="1" thickBot="1">
      <c r="A92" s="89"/>
      <c r="B92" s="89"/>
      <c r="C92" s="89"/>
      <c r="D92" s="11" t="s">
        <v>218</v>
      </c>
      <c r="E92" s="29"/>
      <c r="F92" s="29">
        <v>2379846</v>
      </c>
      <c r="G92" s="29"/>
      <c r="H92" s="29"/>
      <c r="I92" s="42"/>
      <c r="J92" s="29"/>
      <c r="K92" s="29"/>
      <c r="L92" s="29"/>
      <c r="M92" s="29"/>
      <c r="N92" s="29"/>
      <c r="O92" s="29">
        <f t="shared" si="55"/>
        <v>0</v>
      </c>
      <c r="P92" s="29"/>
      <c r="Q92" s="29"/>
      <c r="R92" s="29"/>
      <c r="S92" s="29"/>
      <c r="T92" s="29"/>
      <c r="U92" s="29"/>
      <c r="V92" s="29"/>
      <c r="W92" s="38"/>
      <c r="X92" s="29"/>
      <c r="Y92" s="29"/>
      <c r="Z92" s="42"/>
      <c r="AA92" s="29"/>
      <c r="AB92" s="29"/>
      <c r="AC92" s="29"/>
      <c r="AD92" s="29"/>
      <c r="AE92" s="29"/>
      <c r="AF92" s="29">
        <f t="shared" si="57"/>
        <v>0</v>
      </c>
      <c r="AG92" s="29"/>
      <c r="AH92" s="29"/>
      <c r="AI92" s="29"/>
      <c r="AJ92" s="29"/>
      <c r="AK92" s="29"/>
      <c r="AL92" s="29"/>
      <c r="AM92" s="29"/>
      <c r="AN92" s="38"/>
      <c r="AO92" s="29"/>
      <c r="AP92" s="29"/>
      <c r="AQ92" s="31">
        <f t="shared" si="59"/>
        <v>2379846</v>
      </c>
    </row>
    <row r="93" spans="1:43" ht="13.5" customHeight="1" thickBot="1">
      <c r="A93" s="89"/>
      <c r="B93" s="89"/>
      <c r="C93" s="89"/>
      <c r="D93" s="11" t="s">
        <v>219</v>
      </c>
      <c r="E93" s="29">
        <v>10000000</v>
      </c>
      <c r="F93" s="29">
        <v>150000000</v>
      </c>
      <c r="G93" s="29"/>
      <c r="H93" s="29">
        <v>50000000</v>
      </c>
      <c r="I93" s="42"/>
      <c r="J93" s="29"/>
      <c r="K93" s="29"/>
      <c r="L93" s="29"/>
      <c r="M93" s="29"/>
      <c r="N93" s="29">
        <v>50000000</v>
      </c>
      <c r="O93" s="29">
        <f t="shared" si="55"/>
        <v>0</v>
      </c>
      <c r="P93" s="29"/>
      <c r="Q93" s="29"/>
      <c r="R93" s="29"/>
      <c r="S93" s="29"/>
      <c r="T93" s="29"/>
      <c r="U93" s="29"/>
      <c r="V93" s="29"/>
      <c r="W93" s="38"/>
      <c r="X93" s="29"/>
      <c r="Y93" s="29">
        <v>10000000</v>
      </c>
      <c r="Z93" s="42"/>
      <c r="AA93" s="29"/>
      <c r="AB93" s="29"/>
      <c r="AC93" s="29"/>
      <c r="AD93" s="29"/>
      <c r="AE93" s="29">
        <v>0</v>
      </c>
      <c r="AF93" s="29">
        <f t="shared" si="57"/>
        <v>0</v>
      </c>
      <c r="AG93" s="29"/>
      <c r="AH93" s="29"/>
      <c r="AI93" s="29"/>
      <c r="AJ93" s="29"/>
      <c r="AK93" s="29"/>
      <c r="AL93" s="29"/>
      <c r="AM93" s="29"/>
      <c r="AN93" s="38"/>
      <c r="AO93" s="29"/>
      <c r="AP93" s="29"/>
      <c r="AQ93" s="31">
        <f t="shared" si="59"/>
        <v>220000000</v>
      </c>
    </row>
    <row r="94" spans="1:43" ht="13.5" customHeight="1" thickBot="1">
      <c r="A94" s="89"/>
      <c r="B94" s="89"/>
      <c r="C94" s="89"/>
      <c r="D94" s="11" t="s">
        <v>220</v>
      </c>
      <c r="E94" s="29"/>
      <c r="F94" s="29">
        <v>150000000</v>
      </c>
      <c r="G94" s="29"/>
      <c r="H94" s="29">
        <v>50000000</v>
      </c>
      <c r="I94" s="42"/>
      <c r="J94" s="29"/>
      <c r="K94" s="29"/>
      <c r="L94" s="29"/>
      <c r="M94" s="29"/>
      <c r="N94" s="29">
        <v>50000000</v>
      </c>
      <c r="O94" s="29">
        <f t="shared" si="55"/>
        <v>0</v>
      </c>
      <c r="P94" s="29"/>
      <c r="Q94" s="29"/>
      <c r="R94" s="29"/>
      <c r="S94" s="29"/>
      <c r="T94" s="29"/>
      <c r="U94" s="29"/>
      <c r="V94" s="29"/>
      <c r="W94" s="38"/>
      <c r="X94" s="29"/>
      <c r="Y94" s="29">
        <v>10000000</v>
      </c>
      <c r="Z94" s="42"/>
      <c r="AA94" s="29"/>
      <c r="AB94" s="29">
        <v>3607</v>
      </c>
      <c r="AC94" s="29"/>
      <c r="AD94" s="29"/>
      <c r="AE94" s="29">
        <v>5000000</v>
      </c>
      <c r="AF94" s="29">
        <f t="shared" si="57"/>
        <v>0</v>
      </c>
      <c r="AG94" s="29"/>
      <c r="AH94" s="29"/>
      <c r="AI94" s="29"/>
      <c r="AJ94" s="29"/>
      <c r="AK94" s="29"/>
      <c r="AL94" s="29"/>
      <c r="AM94" s="29"/>
      <c r="AN94" s="38"/>
      <c r="AO94" s="29"/>
      <c r="AP94" s="29"/>
      <c r="AQ94" s="31">
        <f t="shared" si="59"/>
        <v>210000000</v>
      </c>
    </row>
    <row r="95" spans="1:43" ht="13.5" customHeight="1" thickBot="1">
      <c r="A95" s="89"/>
      <c r="B95" s="89"/>
      <c r="C95" s="89"/>
      <c r="D95" s="11" t="s">
        <v>221</v>
      </c>
      <c r="E95" s="29"/>
      <c r="F95" s="29">
        <v>80000000</v>
      </c>
      <c r="G95" s="29"/>
      <c r="H95" s="29">
        <v>100000000</v>
      </c>
      <c r="I95" s="42"/>
      <c r="J95" s="29"/>
      <c r="K95" s="29"/>
      <c r="L95" s="29"/>
      <c r="M95" s="29"/>
      <c r="N95" s="29">
        <v>100000000</v>
      </c>
      <c r="O95" s="29">
        <f t="shared" si="55"/>
        <v>0</v>
      </c>
      <c r="P95" s="29"/>
      <c r="Q95" s="29"/>
      <c r="R95" s="29"/>
      <c r="S95" s="29"/>
      <c r="T95" s="29"/>
      <c r="U95" s="29"/>
      <c r="V95" s="29"/>
      <c r="W95" s="38"/>
      <c r="X95" s="29"/>
      <c r="Y95" s="29">
        <v>5000000</v>
      </c>
      <c r="Z95" s="42"/>
      <c r="AA95" s="29"/>
      <c r="AB95" s="29"/>
      <c r="AC95" s="29"/>
      <c r="AD95" s="29"/>
      <c r="AE95" s="29">
        <v>4699583</v>
      </c>
      <c r="AF95" s="29">
        <f t="shared" si="57"/>
        <v>0</v>
      </c>
      <c r="AG95" s="29"/>
      <c r="AH95" s="29"/>
      <c r="AI95" s="29"/>
      <c r="AJ95" s="29"/>
      <c r="AK95" s="29"/>
      <c r="AL95" s="29"/>
      <c r="AM95" s="29"/>
      <c r="AN95" s="38"/>
      <c r="AO95" s="29"/>
      <c r="AP95" s="29"/>
      <c r="AQ95" s="31">
        <f t="shared" si="59"/>
        <v>185000000</v>
      </c>
    </row>
    <row r="96" spans="1:43" ht="13.5" customHeight="1" thickBot="1">
      <c r="A96" s="89"/>
      <c r="B96" s="89"/>
      <c r="C96" s="90"/>
      <c r="D96" s="11" t="s">
        <v>222</v>
      </c>
      <c r="E96" s="29">
        <v>13793745</v>
      </c>
      <c r="F96" s="29">
        <v>20000000</v>
      </c>
      <c r="G96" s="29"/>
      <c r="H96" s="29">
        <v>46000000</v>
      </c>
      <c r="I96" s="42"/>
      <c r="J96" s="29"/>
      <c r="K96" s="29">
        <v>6869</v>
      </c>
      <c r="L96" s="29"/>
      <c r="M96" s="29"/>
      <c r="N96" s="29">
        <v>45296638</v>
      </c>
      <c r="O96" s="29">
        <f t="shared" si="55"/>
        <v>0</v>
      </c>
      <c r="P96" s="29"/>
      <c r="Q96" s="29"/>
      <c r="R96" s="29"/>
      <c r="S96" s="29"/>
      <c r="T96" s="29"/>
      <c r="U96" s="29"/>
      <c r="V96" s="29"/>
      <c r="W96" s="38"/>
      <c r="X96" s="29"/>
      <c r="Y96" s="29">
        <v>899830</v>
      </c>
      <c r="Z96" s="42"/>
      <c r="AA96" s="29"/>
      <c r="AB96" s="29"/>
      <c r="AC96" s="29"/>
      <c r="AD96" s="29"/>
      <c r="AE96" s="29">
        <v>1000</v>
      </c>
      <c r="AF96" s="29">
        <f t="shared" si="57"/>
        <v>0</v>
      </c>
      <c r="AG96" s="29"/>
      <c r="AH96" s="29"/>
      <c r="AI96" s="29"/>
      <c r="AJ96" s="29"/>
      <c r="AK96" s="29"/>
      <c r="AL96" s="29"/>
      <c r="AM96" s="29"/>
      <c r="AN96" s="38"/>
      <c r="AO96" s="29"/>
      <c r="AP96" s="29"/>
      <c r="AQ96" s="31">
        <f t="shared" si="59"/>
        <v>80693575</v>
      </c>
    </row>
    <row r="97" spans="1:43" ht="13.5" customHeight="1" thickBot="1">
      <c r="A97" s="89"/>
      <c r="B97" s="89"/>
      <c r="C97" s="57" t="s">
        <v>223</v>
      </c>
      <c r="D97" s="58"/>
      <c r="E97" s="29">
        <f>E98+E99</f>
        <v>3148530</v>
      </c>
      <c r="F97" s="29">
        <f aca="true" t="shared" si="72" ref="F97:N97">F98+F99</f>
        <v>4102800</v>
      </c>
      <c r="G97" s="29">
        <f t="shared" si="72"/>
        <v>0</v>
      </c>
      <c r="H97" s="29">
        <f t="shared" si="72"/>
        <v>0</v>
      </c>
      <c r="I97" s="42">
        <f t="shared" si="72"/>
        <v>0</v>
      </c>
      <c r="J97" s="29">
        <f t="shared" si="72"/>
        <v>0</v>
      </c>
      <c r="K97" s="29">
        <f t="shared" si="72"/>
        <v>0</v>
      </c>
      <c r="L97" s="29">
        <f t="shared" si="72"/>
        <v>0</v>
      </c>
      <c r="M97" s="29">
        <f t="shared" si="72"/>
        <v>0</v>
      </c>
      <c r="N97" s="29">
        <f t="shared" si="72"/>
        <v>0</v>
      </c>
      <c r="O97" s="29">
        <f t="shared" si="55"/>
        <v>0</v>
      </c>
      <c r="P97" s="29">
        <f aca="true" t="shared" si="73" ref="P97:AE97">P98+P99</f>
        <v>0</v>
      </c>
      <c r="Q97" s="29">
        <f t="shared" si="73"/>
        <v>0</v>
      </c>
      <c r="R97" s="29">
        <f t="shared" si="73"/>
        <v>0</v>
      </c>
      <c r="S97" s="29">
        <f t="shared" si="73"/>
        <v>0</v>
      </c>
      <c r="T97" s="29">
        <f t="shared" si="73"/>
        <v>0</v>
      </c>
      <c r="U97" s="29">
        <f t="shared" si="73"/>
        <v>0</v>
      </c>
      <c r="V97" s="29">
        <f t="shared" si="73"/>
        <v>0</v>
      </c>
      <c r="W97" s="38">
        <f t="shared" si="73"/>
        <v>0</v>
      </c>
      <c r="X97" s="29">
        <f t="shared" si="73"/>
        <v>0</v>
      </c>
      <c r="Y97" s="29">
        <f t="shared" si="73"/>
        <v>5000000</v>
      </c>
      <c r="Z97" s="42">
        <f t="shared" si="73"/>
        <v>0</v>
      </c>
      <c r="AA97" s="29">
        <f t="shared" si="73"/>
        <v>0</v>
      </c>
      <c r="AB97" s="29">
        <f t="shared" si="73"/>
        <v>0</v>
      </c>
      <c r="AC97" s="29">
        <f t="shared" si="73"/>
        <v>0</v>
      </c>
      <c r="AD97" s="29">
        <f t="shared" si="73"/>
        <v>0</v>
      </c>
      <c r="AE97" s="29">
        <f t="shared" si="73"/>
        <v>0</v>
      </c>
      <c r="AF97" s="29">
        <f t="shared" si="57"/>
        <v>0</v>
      </c>
      <c r="AG97" s="29">
        <f aca="true" t="shared" si="74" ref="AG97:AP97">AG98+AG99</f>
        <v>0</v>
      </c>
      <c r="AH97" s="29">
        <f t="shared" si="74"/>
        <v>0</v>
      </c>
      <c r="AI97" s="29">
        <f t="shared" si="74"/>
        <v>0</v>
      </c>
      <c r="AJ97" s="29">
        <f t="shared" si="74"/>
        <v>0</v>
      </c>
      <c r="AK97" s="29">
        <f t="shared" si="74"/>
        <v>0</v>
      </c>
      <c r="AL97" s="29">
        <f t="shared" si="74"/>
        <v>0</v>
      </c>
      <c r="AM97" s="29">
        <f t="shared" si="74"/>
        <v>0</v>
      </c>
      <c r="AN97" s="38">
        <f t="shared" si="74"/>
        <v>0</v>
      </c>
      <c r="AO97" s="29">
        <f t="shared" si="74"/>
        <v>0</v>
      </c>
      <c r="AP97" s="29">
        <f t="shared" si="74"/>
        <v>0</v>
      </c>
      <c r="AQ97" s="31">
        <f t="shared" si="59"/>
        <v>12251330</v>
      </c>
    </row>
    <row r="98" spans="1:43" ht="13.5" customHeight="1" thickBot="1">
      <c r="A98" s="89"/>
      <c r="B98" s="89"/>
      <c r="C98" s="89"/>
      <c r="D98" s="11" t="s">
        <v>224</v>
      </c>
      <c r="E98" s="29">
        <v>2154952</v>
      </c>
      <c r="F98" s="29">
        <v>293191</v>
      </c>
      <c r="G98" s="29"/>
      <c r="H98" s="29"/>
      <c r="I98" s="42"/>
      <c r="J98" s="29"/>
      <c r="K98" s="29"/>
      <c r="L98" s="29"/>
      <c r="M98" s="29"/>
      <c r="N98" s="29"/>
      <c r="O98" s="29">
        <f t="shared" si="55"/>
        <v>0</v>
      </c>
      <c r="P98" s="29"/>
      <c r="Q98" s="29"/>
      <c r="R98" s="29"/>
      <c r="S98" s="29"/>
      <c r="T98" s="29"/>
      <c r="U98" s="29"/>
      <c r="V98" s="29"/>
      <c r="W98" s="38"/>
      <c r="X98" s="29"/>
      <c r="Y98" s="29">
        <v>2000000</v>
      </c>
      <c r="Z98" s="42"/>
      <c r="AA98" s="29"/>
      <c r="AB98" s="29"/>
      <c r="AC98" s="29"/>
      <c r="AD98" s="29"/>
      <c r="AE98" s="29"/>
      <c r="AF98" s="29">
        <f t="shared" si="57"/>
        <v>0</v>
      </c>
      <c r="AG98" s="29"/>
      <c r="AH98" s="29"/>
      <c r="AI98" s="29"/>
      <c r="AJ98" s="29"/>
      <c r="AK98" s="29"/>
      <c r="AL98" s="29"/>
      <c r="AM98" s="29"/>
      <c r="AN98" s="38"/>
      <c r="AO98" s="29"/>
      <c r="AP98" s="29"/>
      <c r="AQ98" s="31">
        <f t="shared" si="59"/>
        <v>4448143</v>
      </c>
    </row>
    <row r="99" spans="1:43" ht="13.5" customHeight="1" thickBot="1">
      <c r="A99" s="89"/>
      <c r="B99" s="89"/>
      <c r="C99" s="90"/>
      <c r="D99" s="11" t="s">
        <v>225</v>
      </c>
      <c r="E99" s="29">
        <v>993578</v>
      </c>
      <c r="F99" s="29">
        <v>3809609</v>
      </c>
      <c r="G99" s="29"/>
      <c r="H99" s="29"/>
      <c r="I99" s="42"/>
      <c r="J99" s="29"/>
      <c r="K99" s="29"/>
      <c r="L99" s="29"/>
      <c r="M99" s="29"/>
      <c r="N99" s="29"/>
      <c r="O99" s="29">
        <f t="shared" si="55"/>
        <v>0</v>
      </c>
      <c r="P99" s="29"/>
      <c r="Q99" s="29"/>
      <c r="R99" s="29"/>
      <c r="S99" s="29"/>
      <c r="T99" s="29"/>
      <c r="U99" s="29"/>
      <c r="V99" s="29"/>
      <c r="W99" s="38"/>
      <c r="X99" s="29"/>
      <c r="Y99" s="29">
        <v>3000000</v>
      </c>
      <c r="Z99" s="42"/>
      <c r="AA99" s="29"/>
      <c r="AB99" s="29"/>
      <c r="AC99" s="29"/>
      <c r="AD99" s="29"/>
      <c r="AE99" s="29"/>
      <c r="AF99" s="29">
        <f t="shared" si="57"/>
        <v>0</v>
      </c>
      <c r="AG99" s="29"/>
      <c r="AH99" s="29"/>
      <c r="AI99" s="29"/>
      <c r="AJ99" s="29"/>
      <c r="AK99" s="29"/>
      <c r="AL99" s="29"/>
      <c r="AM99" s="29"/>
      <c r="AN99" s="38"/>
      <c r="AO99" s="29"/>
      <c r="AP99" s="29"/>
      <c r="AQ99" s="31">
        <f t="shared" si="59"/>
        <v>7803187</v>
      </c>
    </row>
    <row r="100" spans="1:43" ht="13.5" customHeight="1" thickBot="1">
      <c r="A100" s="89"/>
      <c r="B100" s="89"/>
      <c r="C100" s="57" t="s">
        <v>226</v>
      </c>
      <c r="D100" s="58"/>
      <c r="E100" s="29">
        <f>E101+E102+E103</f>
        <v>15000000</v>
      </c>
      <c r="F100" s="29">
        <f aca="true" t="shared" si="75" ref="F100:N100">F101+F102+F103</f>
        <v>20000000</v>
      </c>
      <c r="G100" s="29">
        <f t="shared" si="75"/>
        <v>0</v>
      </c>
      <c r="H100" s="29">
        <f t="shared" si="75"/>
        <v>0</v>
      </c>
      <c r="I100" s="42">
        <f t="shared" si="75"/>
        <v>0</v>
      </c>
      <c r="J100" s="29">
        <f t="shared" si="75"/>
        <v>0</v>
      </c>
      <c r="K100" s="29">
        <f t="shared" si="75"/>
        <v>0</v>
      </c>
      <c r="L100" s="29">
        <f t="shared" si="75"/>
        <v>0</v>
      </c>
      <c r="M100" s="29">
        <f t="shared" si="75"/>
        <v>0</v>
      </c>
      <c r="N100" s="29">
        <f t="shared" si="75"/>
        <v>0</v>
      </c>
      <c r="O100" s="29">
        <f t="shared" si="55"/>
        <v>0</v>
      </c>
      <c r="P100" s="29">
        <f aca="true" t="shared" si="76" ref="P100:AE100">P101+P102+P103</f>
        <v>0</v>
      </c>
      <c r="Q100" s="29">
        <f t="shared" si="76"/>
        <v>0</v>
      </c>
      <c r="R100" s="29">
        <f t="shared" si="76"/>
        <v>0</v>
      </c>
      <c r="S100" s="29">
        <f t="shared" si="76"/>
        <v>0</v>
      </c>
      <c r="T100" s="29">
        <f t="shared" si="76"/>
        <v>0</v>
      </c>
      <c r="U100" s="29">
        <f t="shared" si="76"/>
        <v>0</v>
      </c>
      <c r="V100" s="29">
        <f t="shared" si="76"/>
        <v>0</v>
      </c>
      <c r="W100" s="38">
        <f t="shared" si="76"/>
        <v>0</v>
      </c>
      <c r="X100" s="29">
        <f t="shared" si="76"/>
        <v>0</v>
      </c>
      <c r="Y100" s="29">
        <f t="shared" si="76"/>
        <v>0</v>
      </c>
      <c r="Z100" s="42">
        <f t="shared" si="76"/>
        <v>0</v>
      </c>
      <c r="AA100" s="29">
        <f t="shared" si="76"/>
        <v>0</v>
      </c>
      <c r="AB100" s="29">
        <f t="shared" si="76"/>
        <v>0</v>
      </c>
      <c r="AC100" s="29">
        <f t="shared" si="76"/>
        <v>0</v>
      </c>
      <c r="AD100" s="29">
        <f t="shared" si="76"/>
        <v>0</v>
      </c>
      <c r="AE100" s="29">
        <f t="shared" si="76"/>
        <v>0</v>
      </c>
      <c r="AF100" s="29">
        <f t="shared" si="57"/>
        <v>0</v>
      </c>
      <c r="AG100" s="29">
        <f aca="true" t="shared" si="77" ref="AG100:AP100">AG101+AG102+AG103</f>
        <v>0</v>
      </c>
      <c r="AH100" s="29">
        <f t="shared" si="77"/>
        <v>0</v>
      </c>
      <c r="AI100" s="29">
        <f t="shared" si="77"/>
        <v>0</v>
      </c>
      <c r="AJ100" s="29">
        <f t="shared" si="77"/>
        <v>0</v>
      </c>
      <c r="AK100" s="29">
        <f t="shared" si="77"/>
        <v>0</v>
      </c>
      <c r="AL100" s="29">
        <f t="shared" si="77"/>
        <v>0</v>
      </c>
      <c r="AM100" s="29">
        <f t="shared" si="77"/>
        <v>0</v>
      </c>
      <c r="AN100" s="38">
        <f t="shared" si="77"/>
        <v>0</v>
      </c>
      <c r="AO100" s="29">
        <f t="shared" si="77"/>
        <v>0</v>
      </c>
      <c r="AP100" s="29">
        <f t="shared" si="77"/>
        <v>0</v>
      </c>
      <c r="AQ100" s="31">
        <f t="shared" si="59"/>
        <v>35000000</v>
      </c>
    </row>
    <row r="101" spans="1:43" ht="13.5" customHeight="1" thickBot="1">
      <c r="A101" s="89"/>
      <c r="B101" s="89"/>
      <c r="C101" s="89"/>
      <c r="D101" s="11" t="s">
        <v>227</v>
      </c>
      <c r="E101" s="29">
        <v>2000000</v>
      </c>
      <c r="F101" s="29">
        <v>10000000</v>
      </c>
      <c r="G101" s="29"/>
      <c r="H101" s="29"/>
      <c r="I101" s="42"/>
      <c r="J101" s="29"/>
      <c r="K101" s="29"/>
      <c r="L101" s="29"/>
      <c r="M101" s="29"/>
      <c r="N101" s="29"/>
      <c r="O101" s="29">
        <f t="shared" si="55"/>
        <v>0</v>
      </c>
      <c r="P101" s="29"/>
      <c r="Q101" s="29"/>
      <c r="R101" s="29"/>
      <c r="S101" s="29"/>
      <c r="T101" s="29"/>
      <c r="U101" s="29"/>
      <c r="V101" s="29"/>
      <c r="W101" s="38"/>
      <c r="X101" s="29"/>
      <c r="Y101" s="29"/>
      <c r="Z101" s="42"/>
      <c r="AA101" s="29"/>
      <c r="AB101" s="29"/>
      <c r="AC101" s="29"/>
      <c r="AD101" s="29"/>
      <c r="AE101" s="29"/>
      <c r="AF101" s="29">
        <f t="shared" si="57"/>
        <v>0</v>
      </c>
      <c r="AG101" s="29"/>
      <c r="AH101" s="29"/>
      <c r="AI101" s="29"/>
      <c r="AJ101" s="29"/>
      <c r="AK101" s="29"/>
      <c r="AL101" s="29"/>
      <c r="AM101" s="29"/>
      <c r="AN101" s="38"/>
      <c r="AO101" s="29"/>
      <c r="AP101" s="29"/>
      <c r="AQ101" s="31">
        <f t="shared" si="59"/>
        <v>12000000</v>
      </c>
    </row>
    <row r="102" spans="1:43" ht="13.5" customHeight="1" thickBot="1">
      <c r="A102" s="89"/>
      <c r="B102" s="89"/>
      <c r="C102" s="89"/>
      <c r="D102" s="11" t="s">
        <v>228</v>
      </c>
      <c r="E102" s="29">
        <v>3000000</v>
      </c>
      <c r="F102" s="29"/>
      <c r="G102" s="29"/>
      <c r="H102" s="29"/>
      <c r="I102" s="42"/>
      <c r="J102" s="29"/>
      <c r="K102" s="29"/>
      <c r="L102" s="29"/>
      <c r="M102" s="29"/>
      <c r="N102" s="29"/>
      <c r="O102" s="29">
        <f t="shared" si="55"/>
        <v>0</v>
      </c>
      <c r="P102" s="29"/>
      <c r="Q102" s="29"/>
      <c r="R102" s="29"/>
      <c r="S102" s="29"/>
      <c r="T102" s="29"/>
      <c r="U102" s="29"/>
      <c r="V102" s="29"/>
      <c r="W102" s="38"/>
      <c r="X102" s="29"/>
      <c r="Y102" s="29"/>
      <c r="Z102" s="42"/>
      <c r="AA102" s="29"/>
      <c r="AB102" s="29"/>
      <c r="AC102" s="29"/>
      <c r="AD102" s="29"/>
      <c r="AE102" s="29"/>
      <c r="AF102" s="29">
        <f t="shared" si="57"/>
        <v>0</v>
      </c>
      <c r="AG102" s="29"/>
      <c r="AH102" s="29"/>
      <c r="AI102" s="29"/>
      <c r="AJ102" s="29"/>
      <c r="AK102" s="29"/>
      <c r="AL102" s="29"/>
      <c r="AM102" s="29"/>
      <c r="AN102" s="38"/>
      <c r="AO102" s="29"/>
      <c r="AP102" s="29"/>
      <c r="AQ102" s="31">
        <f t="shared" si="59"/>
        <v>3000000</v>
      </c>
    </row>
    <row r="103" spans="1:43" ht="13.5" customHeight="1" thickBot="1">
      <c r="A103" s="89"/>
      <c r="B103" s="90"/>
      <c r="C103" s="90"/>
      <c r="D103" s="11" t="s">
        <v>229</v>
      </c>
      <c r="E103" s="29">
        <v>10000000</v>
      </c>
      <c r="F103" s="29">
        <v>10000000</v>
      </c>
      <c r="G103" s="29"/>
      <c r="H103" s="29"/>
      <c r="I103" s="42"/>
      <c r="J103" s="29"/>
      <c r="K103" s="29"/>
      <c r="L103" s="29"/>
      <c r="M103" s="29"/>
      <c r="N103" s="29"/>
      <c r="O103" s="29">
        <f t="shared" si="55"/>
        <v>0</v>
      </c>
      <c r="P103" s="29"/>
      <c r="Q103" s="29"/>
      <c r="R103" s="29"/>
      <c r="S103" s="29"/>
      <c r="T103" s="29"/>
      <c r="U103" s="29"/>
      <c r="V103" s="29"/>
      <c r="W103" s="38"/>
      <c r="X103" s="29"/>
      <c r="Y103" s="29"/>
      <c r="Z103" s="42"/>
      <c r="AA103" s="29"/>
      <c r="AB103" s="29"/>
      <c r="AC103" s="29"/>
      <c r="AD103" s="29"/>
      <c r="AE103" s="29"/>
      <c r="AF103" s="29">
        <f t="shared" si="57"/>
        <v>0</v>
      </c>
      <c r="AG103" s="29"/>
      <c r="AH103" s="29"/>
      <c r="AI103" s="29"/>
      <c r="AJ103" s="29"/>
      <c r="AK103" s="29"/>
      <c r="AL103" s="29"/>
      <c r="AM103" s="29"/>
      <c r="AN103" s="38"/>
      <c r="AO103" s="29"/>
      <c r="AP103" s="29"/>
      <c r="AQ103" s="31">
        <f t="shared" si="59"/>
        <v>20000000</v>
      </c>
    </row>
    <row r="104" spans="1:43" ht="13.5" customHeight="1" thickBot="1">
      <c r="A104" s="89"/>
      <c r="B104" s="57" t="s">
        <v>230</v>
      </c>
      <c r="C104" s="58"/>
      <c r="D104" s="58"/>
      <c r="E104" s="29">
        <f>E105+E107+E115+E120</f>
        <v>291875905</v>
      </c>
      <c r="F104" s="29">
        <f aca="true" t="shared" si="78" ref="F104:N104">F105+F107+F115+F120</f>
        <v>103830369</v>
      </c>
      <c r="G104" s="29">
        <f t="shared" si="78"/>
        <v>6068247</v>
      </c>
      <c r="H104" s="29">
        <f t="shared" si="78"/>
        <v>235499590</v>
      </c>
      <c r="I104" s="42">
        <f t="shared" si="78"/>
        <v>0</v>
      </c>
      <c r="J104" s="29">
        <f t="shared" si="78"/>
        <v>203993425</v>
      </c>
      <c r="K104" s="29">
        <f t="shared" si="78"/>
        <v>0</v>
      </c>
      <c r="L104" s="29">
        <f t="shared" si="78"/>
        <v>1000000</v>
      </c>
      <c r="M104" s="29">
        <f t="shared" si="78"/>
        <v>25724740</v>
      </c>
      <c r="N104" s="29">
        <f t="shared" si="78"/>
        <v>0</v>
      </c>
      <c r="O104" s="29">
        <f t="shared" si="55"/>
        <v>46</v>
      </c>
      <c r="P104" s="29">
        <f aca="true" t="shared" si="79" ref="P104:AE104">P105+P107+P115+P120</f>
        <v>0</v>
      </c>
      <c r="Q104" s="29">
        <f t="shared" si="79"/>
        <v>46</v>
      </c>
      <c r="R104" s="29">
        <f t="shared" si="79"/>
        <v>0</v>
      </c>
      <c r="S104" s="29">
        <f t="shared" si="79"/>
        <v>0</v>
      </c>
      <c r="T104" s="29">
        <f t="shared" si="79"/>
        <v>0</v>
      </c>
      <c r="U104" s="29">
        <f t="shared" si="79"/>
        <v>0</v>
      </c>
      <c r="V104" s="29">
        <f t="shared" si="79"/>
        <v>0</v>
      </c>
      <c r="W104" s="38">
        <f t="shared" si="79"/>
        <v>0</v>
      </c>
      <c r="X104" s="29">
        <f t="shared" si="79"/>
        <v>124000</v>
      </c>
      <c r="Y104" s="29">
        <f t="shared" si="79"/>
        <v>59038356</v>
      </c>
      <c r="Z104" s="42">
        <f t="shared" si="79"/>
        <v>0</v>
      </c>
      <c r="AA104" s="29">
        <f t="shared" si="79"/>
        <v>33911117</v>
      </c>
      <c r="AB104" s="29">
        <f t="shared" si="79"/>
        <v>0</v>
      </c>
      <c r="AC104" s="29">
        <f t="shared" si="79"/>
        <v>0</v>
      </c>
      <c r="AD104" s="29">
        <f t="shared" si="79"/>
        <v>720000</v>
      </c>
      <c r="AE104" s="29">
        <f t="shared" si="79"/>
        <v>15000000</v>
      </c>
      <c r="AF104" s="29">
        <f t="shared" si="57"/>
        <v>0</v>
      </c>
      <c r="AG104" s="29">
        <f aca="true" t="shared" si="80" ref="AG104:AP104">AG105+AG107+AG115+AG120</f>
        <v>0</v>
      </c>
      <c r="AH104" s="29">
        <f t="shared" si="80"/>
        <v>0</v>
      </c>
      <c r="AI104" s="29">
        <f t="shared" si="80"/>
        <v>0</v>
      </c>
      <c r="AJ104" s="29">
        <f t="shared" si="80"/>
        <v>0</v>
      </c>
      <c r="AK104" s="29">
        <f t="shared" si="80"/>
        <v>0</v>
      </c>
      <c r="AL104" s="29">
        <f t="shared" si="80"/>
        <v>0</v>
      </c>
      <c r="AM104" s="29">
        <f t="shared" si="80"/>
        <v>0</v>
      </c>
      <c r="AN104" s="38">
        <f t="shared" si="80"/>
        <v>0</v>
      </c>
      <c r="AO104" s="29">
        <f t="shared" si="80"/>
        <v>5210686</v>
      </c>
      <c r="AP104" s="29">
        <f t="shared" si="80"/>
        <v>6308</v>
      </c>
      <c r="AQ104" s="31">
        <f t="shared" si="59"/>
        <v>701653461</v>
      </c>
    </row>
    <row r="105" spans="1:43" ht="13.5" customHeight="1" thickBot="1">
      <c r="A105" s="89"/>
      <c r="B105" s="89"/>
      <c r="C105" s="57" t="s">
        <v>231</v>
      </c>
      <c r="D105" s="58"/>
      <c r="E105" s="29">
        <f>E106</f>
        <v>25000000</v>
      </c>
      <c r="F105" s="29">
        <f aca="true" t="shared" si="81" ref="F105:N105">F106</f>
        <v>478983</v>
      </c>
      <c r="G105" s="29">
        <f t="shared" si="81"/>
        <v>0</v>
      </c>
      <c r="H105" s="29">
        <f t="shared" si="81"/>
        <v>603378</v>
      </c>
      <c r="I105" s="42">
        <f t="shared" si="81"/>
        <v>0</v>
      </c>
      <c r="J105" s="29">
        <f t="shared" si="81"/>
        <v>0</v>
      </c>
      <c r="K105" s="29">
        <f t="shared" si="81"/>
        <v>0</v>
      </c>
      <c r="L105" s="29">
        <f t="shared" si="81"/>
        <v>0</v>
      </c>
      <c r="M105" s="29">
        <f t="shared" si="81"/>
        <v>0</v>
      </c>
      <c r="N105" s="29">
        <f t="shared" si="81"/>
        <v>0</v>
      </c>
      <c r="O105" s="29">
        <f t="shared" si="55"/>
        <v>0</v>
      </c>
      <c r="P105" s="29">
        <f aca="true" t="shared" si="82" ref="P105:AE105">P106</f>
        <v>0</v>
      </c>
      <c r="Q105" s="29">
        <f t="shared" si="82"/>
        <v>0</v>
      </c>
      <c r="R105" s="29">
        <f t="shared" si="82"/>
        <v>0</v>
      </c>
      <c r="S105" s="29">
        <f t="shared" si="82"/>
        <v>0</v>
      </c>
      <c r="T105" s="29">
        <f t="shared" si="82"/>
        <v>0</v>
      </c>
      <c r="U105" s="29">
        <f t="shared" si="82"/>
        <v>0</v>
      </c>
      <c r="V105" s="29">
        <f t="shared" si="82"/>
        <v>0</v>
      </c>
      <c r="W105" s="38">
        <f t="shared" si="82"/>
        <v>0</v>
      </c>
      <c r="X105" s="29">
        <f t="shared" si="82"/>
        <v>0</v>
      </c>
      <c r="Y105" s="29">
        <f t="shared" si="82"/>
        <v>0</v>
      </c>
      <c r="Z105" s="42">
        <f t="shared" si="82"/>
        <v>0</v>
      </c>
      <c r="AA105" s="29">
        <f t="shared" si="82"/>
        <v>0</v>
      </c>
      <c r="AB105" s="29">
        <f t="shared" si="82"/>
        <v>0</v>
      </c>
      <c r="AC105" s="29">
        <f t="shared" si="82"/>
        <v>0</v>
      </c>
      <c r="AD105" s="29">
        <f t="shared" si="82"/>
        <v>0</v>
      </c>
      <c r="AE105" s="29">
        <f t="shared" si="82"/>
        <v>0</v>
      </c>
      <c r="AF105" s="29">
        <f t="shared" si="57"/>
        <v>0</v>
      </c>
      <c r="AG105" s="29">
        <f aca="true" t="shared" si="83" ref="AG105:AP105">AG106</f>
        <v>0</v>
      </c>
      <c r="AH105" s="29">
        <f t="shared" si="83"/>
        <v>0</v>
      </c>
      <c r="AI105" s="29">
        <f t="shared" si="83"/>
        <v>0</v>
      </c>
      <c r="AJ105" s="29">
        <f t="shared" si="83"/>
        <v>0</v>
      </c>
      <c r="AK105" s="29">
        <f t="shared" si="83"/>
        <v>0</v>
      </c>
      <c r="AL105" s="29">
        <f t="shared" si="83"/>
        <v>0</v>
      </c>
      <c r="AM105" s="29">
        <f t="shared" si="83"/>
        <v>0</v>
      </c>
      <c r="AN105" s="38">
        <f t="shared" si="83"/>
        <v>0</v>
      </c>
      <c r="AO105" s="29">
        <f t="shared" si="83"/>
        <v>0</v>
      </c>
      <c r="AP105" s="29">
        <f t="shared" si="83"/>
        <v>0</v>
      </c>
      <c r="AQ105" s="31">
        <f t="shared" si="59"/>
        <v>26082361</v>
      </c>
    </row>
    <row r="106" spans="1:43" ht="13.5" customHeight="1" thickBot="1">
      <c r="A106" s="89"/>
      <c r="B106" s="89"/>
      <c r="C106" s="13"/>
      <c r="D106" s="11" t="s">
        <v>232</v>
      </c>
      <c r="E106" s="29">
        <v>25000000</v>
      </c>
      <c r="F106" s="29">
        <v>478983</v>
      </c>
      <c r="G106" s="29"/>
      <c r="H106" s="29">
        <v>603378</v>
      </c>
      <c r="I106" s="42"/>
      <c r="J106" s="29"/>
      <c r="K106" s="29"/>
      <c r="L106" s="29"/>
      <c r="M106" s="29"/>
      <c r="N106" s="29"/>
      <c r="O106" s="29">
        <f t="shared" si="55"/>
        <v>0</v>
      </c>
      <c r="P106" s="29"/>
      <c r="Q106" s="29"/>
      <c r="R106" s="29"/>
      <c r="S106" s="29"/>
      <c r="T106" s="29"/>
      <c r="U106" s="29"/>
      <c r="V106" s="29"/>
      <c r="W106" s="38"/>
      <c r="X106" s="29"/>
      <c r="Y106" s="29"/>
      <c r="Z106" s="42"/>
      <c r="AA106" s="29"/>
      <c r="AB106" s="29"/>
      <c r="AC106" s="29"/>
      <c r="AD106" s="29"/>
      <c r="AE106" s="29"/>
      <c r="AF106" s="29">
        <f t="shared" si="57"/>
        <v>0</v>
      </c>
      <c r="AG106" s="29"/>
      <c r="AH106" s="29"/>
      <c r="AI106" s="29"/>
      <c r="AJ106" s="29"/>
      <c r="AK106" s="29"/>
      <c r="AL106" s="29"/>
      <c r="AM106" s="29"/>
      <c r="AN106" s="38"/>
      <c r="AO106" s="29"/>
      <c r="AP106" s="29"/>
      <c r="AQ106" s="31">
        <f t="shared" si="59"/>
        <v>26082361</v>
      </c>
    </row>
    <row r="107" spans="1:43" ht="13.5" customHeight="1" thickBot="1">
      <c r="A107" s="89"/>
      <c r="B107" s="89"/>
      <c r="C107" s="57" t="s">
        <v>233</v>
      </c>
      <c r="D107" s="58"/>
      <c r="E107" s="29">
        <f>E108+E109+E110+E111+E112+E113+E114</f>
        <v>262091816</v>
      </c>
      <c r="F107" s="29">
        <v>69770245</v>
      </c>
      <c r="G107" s="29">
        <f aca="true" t="shared" si="84" ref="G107:N107">G108+G109+G110+G111+G112+G113+G114</f>
        <v>70</v>
      </c>
      <c r="H107" s="29">
        <f t="shared" si="84"/>
        <v>4498166</v>
      </c>
      <c r="I107" s="42">
        <f t="shared" si="84"/>
        <v>0</v>
      </c>
      <c r="J107" s="29">
        <f t="shared" si="84"/>
        <v>0</v>
      </c>
      <c r="K107" s="29">
        <f t="shared" si="84"/>
        <v>0</v>
      </c>
      <c r="L107" s="29">
        <f t="shared" si="84"/>
        <v>0</v>
      </c>
      <c r="M107" s="29">
        <f t="shared" si="84"/>
        <v>0</v>
      </c>
      <c r="N107" s="29">
        <f t="shared" si="84"/>
        <v>0</v>
      </c>
      <c r="O107" s="29">
        <f t="shared" si="55"/>
        <v>0</v>
      </c>
      <c r="P107" s="29">
        <f aca="true" t="shared" si="85" ref="P107:AE107">P108+P109+P110+P111+P112+P113+P114</f>
        <v>0</v>
      </c>
      <c r="Q107" s="29">
        <f t="shared" si="85"/>
        <v>0</v>
      </c>
      <c r="R107" s="29">
        <f t="shared" si="85"/>
        <v>0</v>
      </c>
      <c r="S107" s="29">
        <f t="shared" si="85"/>
        <v>0</v>
      </c>
      <c r="T107" s="29">
        <f t="shared" si="85"/>
        <v>0</v>
      </c>
      <c r="U107" s="29">
        <f t="shared" si="85"/>
        <v>0</v>
      </c>
      <c r="V107" s="29">
        <f t="shared" si="85"/>
        <v>0</v>
      </c>
      <c r="W107" s="38">
        <f t="shared" si="85"/>
        <v>0</v>
      </c>
      <c r="X107" s="29">
        <f t="shared" si="85"/>
        <v>124000</v>
      </c>
      <c r="Y107" s="29">
        <f t="shared" si="85"/>
        <v>7238356</v>
      </c>
      <c r="Z107" s="42">
        <f t="shared" si="85"/>
        <v>0</v>
      </c>
      <c r="AA107" s="29">
        <f t="shared" si="85"/>
        <v>0</v>
      </c>
      <c r="AB107" s="29">
        <f t="shared" si="85"/>
        <v>0</v>
      </c>
      <c r="AC107" s="29">
        <f t="shared" si="85"/>
        <v>0</v>
      </c>
      <c r="AD107" s="29">
        <f t="shared" si="85"/>
        <v>0</v>
      </c>
      <c r="AE107" s="29">
        <f t="shared" si="85"/>
        <v>0</v>
      </c>
      <c r="AF107" s="29">
        <f t="shared" si="57"/>
        <v>0</v>
      </c>
      <c r="AG107" s="29">
        <f aca="true" t="shared" si="86" ref="AG107:AP107">AG108+AG109+AG110+AG111+AG112+AG113+AG114</f>
        <v>0</v>
      </c>
      <c r="AH107" s="29">
        <f t="shared" si="86"/>
        <v>0</v>
      </c>
      <c r="AI107" s="29">
        <f t="shared" si="86"/>
        <v>0</v>
      </c>
      <c r="AJ107" s="29">
        <f t="shared" si="86"/>
        <v>0</v>
      </c>
      <c r="AK107" s="29">
        <f t="shared" si="86"/>
        <v>0</v>
      </c>
      <c r="AL107" s="29">
        <f t="shared" si="86"/>
        <v>0</v>
      </c>
      <c r="AM107" s="29">
        <f t="shared" si="86"/>
        <v>0</v>
      </c>
      <c r="AN107" s="38">
        <f t="shared" si="86"/>
        <v>0</v>
      </c>
      <c r="AO107" s="29">
        <f t="shared" si="86"/>
        <v>5210686</v>
      </c>
      <c r="AP107" s="29">
        <f t="shared" si="86"/>
        <v>0</v>
      </c>
      <c r="AQ107" s="31">
        <f t="shared" si="59"/>
        <v>348933339</v>
      </c>
    </row>
    <row r="108" spans="1:43" ht="13.5" customHeight="1" thickBot="1">
      <c r="A108" s="89"/>
      <c r="B108" s="89"/>
      <c r="C108" s="89"/>
      <c r="D108" s="11" t="s">
        <v>234</v>
      </c>
      <c r="E108" s="29">
        <v>194398000</v>
      </c>
      <c r="F108" s="29">
        <v>95961138</v>
      </c>
      <c r="G108" s="29">
        <v>70</v>
      </c>
      <c r="H108" s="29">
        <v>4498166</v>
      </c>
      <c r="I108" s="42"/>
      <c r="J108" s="29"/>
      <c r="K108" s="29"/>
      <c r="L108" s="29"/>
      <c r="M108" s="29"/>
      <c r="N108" s="29"/>
      <c r="O108" s="29">
        <f t="shared" si="55"/>
        <v>0</v>
      </c>
      <c r="P108" s="29"/>
      <c r="Q108" s="29"/>
      <c r="R108" s="29"/>
      <c r="S108" s="29"/>
      <c r="T108" s="29"/>
      <c r="U108" s="29"/>
      <c r="V108" s="29"/>
      <c r="W108" s="38"/>
      <c r="X108" s="29">
        <v>124000</v>
      </c>
      <c r="Y108" s="29">
        <v>1000000</v>
      </c>
      <c r="Z108" s="42"/>
      <c r="AA108" s="29"/>
      <c r="AB108" s="29"/>
      <c r="AC108" s="29"/>
      <c r="AD108" s="29"/>
      <c r="AE108" s="29"/>
      <c r="AF108" s="29">
        <f t="shared" si="57"/>
        <v>0</v>
      </c>
      <c r="AG108" s="29"/>
      <c r="AH108" s="29"/>
      <c r="AI108" s="29"/>
      <c r="AJ108" s="29"/>
      <c r="AK108" s="29"/>
      <c r="AL108" s="29"/>
      <c r="AM108" s="29"/>
      <c r="AN108" s="38"/>
      <c r="AO108" s="29">
        <v>5000000</v>
      </c>
      <c r="AP108" s="29"/>
      <c r="AQ108" s="31">
        <f t="shared" si="59"/>
        <v>300981374</v>
      </c>
    </row>
    <row r="109" spans="1:43" ht="13.5" customHeight="1" thickBot="1">
      <c r="A109" s="89"/>
      <c r="B109" s="89"/>
      <c r="C109" s="89"/>
      <c r="D109" s="11" t="s">
        <v>235</v>
      </c>
      <c r="E109" s="29">
        <v>15000000</v>
      </c>
      <c r="F109" s="29">
        <v>2000000</v>
      </c>
      <c r="G109" s="29"/>
      <c r="H109" s="29"/>
      <c r="I109" s="42"/>
      <c r="J109" s="29"/>
      <c r="K109" s="29"/>
      <c r="L109" s="29"/>
      <c r="M109" s="29"/>
      <c r="N109" s="29"/>
      <c r="O109" s="29">
        <f t="shared" si="55"/>
        <v>0</v>
      </c>
      <c r="P109" s="29"/>
      <c r="Q109" s="29"/>
      <c r="R109" s="29"/>
      <c r="S109" s="29"/>
      <c r="T109" s="29"/>
      <c r="U109" s="29"/>
      <c r="V109" s="29"/>
      <c r="W109" s="38"/>
      <c r="X109" s="29"/>
      <c r="Y109" s="29">
        <v>1000000</v>
      </c>
      <c r="Z109" s="42"/>
      <c r="AA109" s="29"/>
      <c r="AB109" s="29"/>
      <c r="AC109" s="29"/>
      <c r="AD109" s="29"/>
      <c r="AE109" s="29"/>
      <c r="AF109" s="29">
        <f t="shared" si="57"/>
        <v>0</v>
      </c>
      <c r="AG109" s="29"/>
      <c r="AH109" s="29"/>
      <c r="AI109" s="29"/>
      <c r="AJ109" s="29"/>
      <c r="AK109" s="29"/>
      <c r="AL109" s="29"/>
      <c r="AM109" s="29"/>
      <c r="AN109" s="38"/>
      <c r="AO109" s="29"/>
      <c r="AP109" s="29"/>
      <c r="AQ109" s="31">
        <f t="shared" si="59"/>
        <v>18000000</v>
      </c>
    </row>
    <row r="110" spans="1:43" ht="13.5" customHeight="1" thickBot="1">
      <c r="A110" s="89"/>
      <c r="B110" s="89"/>
      <c r="C110" s="89"/>
      <c r="D110" s="11" t="s">
        <v>236</v>
      </c>
      <c r="E110" s="29">
        <v>20000000</v>
      </c>
      <c r="F110" s="29">
        <v>2000000</v>
      </c>
      <c r="G110" s="29"/>
      <c r="H110" s="29"/>
      <c r="I110" s="42"/>
      <c r="J110" s="29"/>
      <c r="K110" s="29"/>
      <c r="L110" s="29"/>
      <c r="M110" s="29"/>
      <c r="N110" s="29"/>
      <c r="O110" s="29">
        <f t="shared" si="55"/>
        <v>0</v>
      </c>
      <c r="P110" s="29"/>
      <c r="Q110" s="29"/>
      <c r="R110" s="29"/>
      <c r="S110" s="29"/>
      <c r="T110" s="29"/>
      <c r="U110" s="29"/>
      <c r="V110" s="29"/>
      <c r="W110" s="38"/>
      <c r="X110" s="29"/>
      <c r="Y110" s="29">
        <v>1000000</v>
      </c>
      <c r="Z110" s="42"/>
      <c r="AA110" s="29"/>
      <c r="AB110" s="29"/>
      <c r="AC110" s="29"/>
      <c r="AD110" s="29"/>
      <c r="AE110" s="29"/>
      <c r="AF110" s="29">
        <f t="shared" si="57"/>
        <v>0</v>
      </c>
      <c r="AG110" s="29"/>
      <c r="AH110" s="29"/>
      <c r="AI110" s="29"/>
      <c r="AJ110" s="29"/>
      <c r="AK110" s="29"/>
      <c r="AL110" s="29"/>
      <c r="AM110" s="29"/>
      <c r="AN110" s="38"/>
      <c r="AO110" s="29"/>
      <c r="AP110" s="29"/>
      <c r="AQ110" s="31">
        <f t="shared" si="59"/>
        <v>23000000</v>
      </c>
    </row>
    <row r="111" spans="1:43" ht="13.5" customHeight="1" thickBot="1">
      <c r="A111" s="89"/>
      <c r="B111" s="89"/>
      <c r="C111" s="89"/>
      <c r="D111" s="11" t="s">
        <v>237</v>
      </c>
      <c r="E111" s="29">
        <v>7905404</v>
      </c>
      <c r="F111" s="29">
        <v>2000000</v>
      </c>
      <c r="G111" s="29"/>
      <c r="H111" s="29"/>
      <c r="I111" s="42"/>
      <c r="J111" s="29"/>
      <c r="K111" s="29"/>
      <c r="L111" s="29"/>
      <c r="M111" s="29"/>
      <c r="N111" s="29"/>
      <c r="O111" s="29">
        <f t="shared" si="55"/>
        <v>0</v>
      </c>
      <c r="P111" s="29"/>
      <c r="Q111" s="29"/>
      <c r="R111" s="29"/>
      <c r="S111" s="29"/>
      <c r="T111" s="29"/>
      <c r="U111" s="29"/>
      <c r="V111" s="29"/>
      <c r="W111" s="38"/>
      <c r="X111" s="29"/>
      <c r="Y111" s="29">
        <v>1000000</v>
      </c>
      <c r="Z111" s="42"/>
      <c r="AA111" s="29"/>
      <c r="AB111" s="29"/>
      <c r="AC111" s="29"/>
      <c r="AD111" s="29"/>
      <c r="AE111" s="29"/>
      <c r="AF111" s="29">
        <f t="shared" si="57"/>
        <v>0</v>
      </c>
      <c r="AG111" s="29"/>
      <c r="AH111" s="29"/>
      <c r="AI111" s="29"/>
      <c r="AJ111" s="29"/>
      <c r="AK111" s="29"/>
      <c r="AL111" s="29"/>
      <c r="AM111" s="29"/>
      <c r="AN111" s="38"/>
      <c r="AO111" s="29"/>
      <c r="AP111" s="29"/>
      <c r="AQ111" s="31">
        <f t="shared" si="59"/>
        <v>10905404</v>
      </c>
    </row>
    <row r="112" spans="1:43" ht="13.5" customHeight="1" thickBot="1">
      <c r="A112" s="89"/>
      <c r="B112" s="89"/>
      <c r="C112" s="89"/>
      <c r="D112" s="11" t="s">
        <v>238</v>
      </c>
      <c r="E112" s="29">
        <v>10000000</v>
      </c>
      <c r="F112" s="29">
        <v>2000000</v>
      </c>
      <c r="G112" s="29"/>
      <c r="H112" s="29"/>
      <c r="I112" s="42"/>
      <c r="J112" s="29"/>
      <c r="K112" s="29"/>
      <c r="L112" s="29"/>
      <c r="M112" s="29"/>
      <c r="N112" s="29"/>
      <c r="O112" s="29">
        <f t="shared" si="55"/>
        <v>0</v>
      </c>
      <c r="P112" s="29"/>
      <c r="Q112" s="29"/>
      <c r="R112" s="29"/>
      <c r="S112" s="29"/>
      <c r="T112" s="29"/>
      <c r="U112" s="29"/>
      <c r="V112" s="29"/>
      <c r="W112" s="38"/>
      <c r="X112" s="29"/>
      <c r="Y112" s="29">
        <v>1000000</v>
      </c>
      <c r="Z112" s="42"/>
      <c r="AA112" s="29"/>
      <c r="AB112" s="29"/>
      <c r="AC112" s="29"/>
      <c r="AD112" s="29"/>
      <c r="AE112" s="29"/>
      <c r="AF112" s="29">
        <f t="shared" si="57"/>
        <v>0</v>
      </c>
      <c r="AG112" s="29"/>
      <c r="AH112" s="29"/>
      <c r="AI112" s="29"/>
      <c r="AJ112" s="29"/>
      <c r="AK112" s="29"/>
      <c r="AL112" s="29"/>
      <c r="AM112" s="29"/>
      <c r="AN112" s="38"/>
      <c r="AO112" s="29"/>
      <c r="AP112" s="29"/>
      <c r="AQ112" s="31">
        <f t="shared" si="59"/>
        <v>13000000</v>
      </c>
    </row>
    <row r="113" spans="1:43" ht="13.5" customHeight="1" thickBot="1">
      <c r="A113" s="89"/>
      <c r="B113" s="89"/>
      <c r="C113" s="89"/>
      <c r="D113" s="11" t="s">
        <v>239</v>
      </c>
      <c r="E113" s="29">
        <v>5000000</v>
      </c>
      <c r="F113" s="29">
        <v>1000000</v>
      </c>
      <c r="G113" s="29"/>
      <c r="H113" s="29"/>
      <c r="I113" s="42"/>
      <c r="J113" s="29"/>
      <c r="K113" s="29"/>
      <c r="L113" s="29"/>
      <c r="M113" s="29"/>
      <c r="N113" s="29"/>
      <c r="O113" s="29">
        <f t="shared" si="55"/>
        <v>0</v>
      </c>
      <c r="P113" s="29"/>
      <c r="Q113" s="29"/>
      <c r="R113" s="29"/>
      <c r="S113" s="29"/>
      <c r="T113" s="29"/>
      <c r="U113" s="29"/>
      <c r="V113" s="29"/>
      <c r="W113" s="38"/>
      <c r="X113" s="29"/>
      <c r="Y113" s="29">
        <v>1000000</v>
      </c>
      <c r="Z113" s="42"/>
      <c r="AA113" s="29"/>
      <c r="AB113" s="29"/>
      <c r="AC113" s="29"/>
      <c r="AD113" s="29"/>
      <c r="AE113" s="29"/>
      <c r="AF113" s="29">
        <f t="shared" si="57"/>
        <v>0</v>
      </c>
      <c r="AG113" s="29"/>
      <c r="AH113" s="29"/>
      <c r="AI113" s="29"/>
      <c r="AJ113" s="29"/>
      <c r="AK113" s="29"/>
      <c r="AL113" s="29"/>
      <c r="AM113" s="29"/>
      <c r="AN113" s="38"/>
      <c r="AO113" s="29"/>
      <c r="AP113" s="29"/>
      <c r="AQ113" s="31">
        <f t="shared" si="59"/>
        <v>7000000</v>
      </c>
    </row>
    <row r="114" spans="1:43" ht="13.5" customHeight="1" thickBot="1">
      <c r="A114" s="89"/>
      <c r="B114" s="89"/>
      <c r="C114" s="90"/>
      <c r="D114" s="11" t="s">
        <v>240</v>
      </c>
      <c r="E114" s="29">
        <v>9788412</v>
      </c>
      <c r="F114" s="29"/>
      <c r="G114" s="29"/>
      <c r="H114" s="29"/>
      <c r="I114" s="42"/>
      <c r="J114" s="29"/>
      <c r="K114" s="29"/>
      <c r="L114" s="29"/>
      <c r="M114" s="29"/>
      <c r="N114" s="29"/>
      <c r="O114" s="29">
        <f t="shared" si="55"/>
        <v>0</v>
      </c>
      <c r="P114" s="29"/>
      <c r="Q114" s="29"/>
      <c r="R114" s="29"/>
      <c r="S114" s="29"/>
      <c r="T114" s="29"/>
      <c r="U114" s="29"/>
      <c r="V114" s="29"/>
      <c r="W114" s="38"/>
      <c r="X114" s="29"/>
      <c r="Y114" s="29">
        <v>1238356</v>
      </c>
      <c r="Z114" s="42"/>
      <c r="AA114" s="29"/>
      <c r="AB114" s="29"/>
      <c r="AC114" s="29"/>
      <c r="AD114" s="29"/>
      <c r="AE114" s="29"/>
      <c r="AF114" s="29">
        <f t="shared" si="57"/>
        <v>0</v>
      </c>
      <c r="AG114" s="29"/>
      <c r="AH114" s="29"/>
      <c r="AI114" s="29"/>
      <c r="AJ114" s="29"/>
      <c r="AK114" s="29"/>
      <c r="AL114" s="29"/>
      <c r="AM114" s="29"/>
      <c r="AN114" s="38"/>
      <c r="AO114" s="29">
        <v>210686</v>
      </c>
      <c r="AP114" s="29"/>
      <c r="AQ114" s="31">
        <f t="shared" si="59"/>
        <v>11237454</v>
      </c>
    </row>
    <row r="115" spans="1:43" ht="13.5" customHeight="1" thickBot="1">
      <c r="A115" s="89"/>
      <c r="B115" s="89"/>
      <c r="C115" s="57" t="s">
        <v>241</v>
      </c>
      <c r="D115" s="58"/>
      <c r="E115" s="29">
        <f>E116+E117+E118+E119</f>
        <v>4784089</v>
      </c>
      <c r="F115" s="29">
        <f aca="true" t="shared" si="87" ref="F115:N115">F116+F117+F118+F119</f>
        <v>33581141</v>
      </c>
      <c r="G115" s="29">
        <f t="shared" si="87"/>
        <v>6068177</v>
      </c>
      <c r="H115" s="29">
        <f t="shared" si="87"/>
        <v>229398000</v>
      </c>
      <c r="I115" s="42">
        <f t="shared" si="87"/>
        <v>0</v>
      </c>
      <c r="J115" s="29">
        <f t="shared" si="87"/>
        <v>203993425</v>
      </c>
      <c r="K115" s="29">
        <f t="shared" si="87"/>
        <v>0</v>
      </c>
      <c r="L115" s="29">
        <f t="shared" si="87"/>
        <v>0</v>
      </c>
      <c r="M115" s="29">
        <f t="shared" si="87"/>
        <v>25724740</v>
      </c>
      <c r="N115" s="29">
        <f t="shared" si="87"/>
        <v>0</v>
      </c>
      <c r="O115" s="29">
        <f t="shared" si="55"/>
        <v>0</v>
      </c>
      <c r="P115" s="29">
        <f aca="true" t="shared" si="88" ref="P115:AE115">P116+P117+P118+P119</f>
        <v>0</v>
      </c>
      <c r="Q115" s="29">
        <f t="shared" si="88"/>
        <v>0</v>
      </c>
      <c r="R115" s="29">
        <f t="shared" si="88"/>
        <v>0</v>
      </c>
      <c r="S115" s="29">
        <f t="shared" si="88"/>
        <v>0</v>
      </c>
      <c r="T115" s="29">
        <f t="shared" si="88"/>
        <v>0</v>
      </c>
      <c r="U115" s="29">
        <f t="shared" si="88"/>
        <v>0</v>
      </c>
      <c r="V115" s="29">
        <f t="shared" si="88"/>
        <v>0</v>
      </c>
      <c r="W115" s="38">
        <f t="shared" si="88"/>
        <v>0</v>
      </c>
      <c r="X115" s="29">
        <f t="shared" si="88"/>
        <v>0</v>
      </c>
      <c r="Y115" s="29">
        <f t="shared" si="88"/>
        <v>36800000</v>
      </c>
      <c r="Z115" s="42">
        <f t="shared" si="88"/>
        <v>0</v>
      </c>
      <c r="AA115" s="29">
        <f t="shared" si="88"/>
        <v>33911117</v>
      </c>
      <c r="AB115" s="29">
        <f t="shared" si="88"/>
        <v>0</v>
      </c>
      <c r="AC115" s="29">
        <f t="shared" si="88"/>
        <v>0</v>
      </c>
      <c r="AD115" s="29">
        <f t="shared" si="88"/>
        <v>720000</v>
      </c>
      <c r="AE115" s="29">
        <f t="shared" si="88"/>
        <v>0</v>
      </c>
      <c r="AF115" s="29">
        <f t="shared" si="57"/>
        <v>0</v>
      </c>
      <c r="AG115" s="29">
        <f aca="true" t="shared" si="89" ref="AG115:AP115">AG116+AG117+AG118+AG119</f>
        <v>0</v>
      </c>
      <c r="AH115" s="29">
        <f t="shared" si="89"/>
        <v>0</v>
      </c>
      <c r="AI115" s="29">
        <f t="shared" si="89"/>
        <v>0</v>
      </c>
      <c r="AJ115" s="29">
        <f t="shared" si="89"/>
        <v>0</v>
      </c>
      <c r="AK115" s="29">
        <f t="shared" si="89"/>
        <v>0</v>
      </c>
      <c r="AL115" s="29">
        <f t="shared" si="89"/>
        <v>0</v>
      </c>
      <c r="AM115" s="29">
        <f t="shared" si="89"/>
        <v>0</v>
      </c>
      <c r="AN115" s="38">
        <f t="shared" si="89"/>
        <v>0</v>
      </c>
      <c r="AO115" s="29">
        <f t="shared" si="89"/>
        <v>0</v>
      </c>
      <c r="AP115" s="29">
        <f t="shared" si="89"/>
        <v>6308</v>
      </c>
      <c r="AQ115" s="31">
        <f t="shared" si="59"/>
        <v>310637715</v>
      </c>
    </row>
    <row r="116" spans="1:43" ht="13.5" customHeight="1" thickBot="1">
      <c r="A116" s="89"/>
      <c r="B116" s="89"/>
      <c r="C116" s="89"/>
      <c r="D116" s="11" t="s">
        <v>242</v>
      </c>
      <c r="E116" s="29">
        <v>1000000</v>
      </c>
      <c r="F116" s="29">
        <v>10000000</v>
      </c>
      <c r="G116" s="29"/>
      <c r="H116" s="29"/>
      <c r="I116" s="42"/>
      <c r="J116" s="29"/>
      <c r="K116" s="29"/>
      <c r="L116" s="29"/>
      <c r="M116" s="29"/>
      <c r="N116" s="29"/>
      <c r="O116" s="29">
        <f t="shared" si="55"/>
        <v>0</v>
      </c>
      <c r="P116" s="29"/>
      <c r="Q116" s="29"/>
      <c r="R116" s="29"/>
      <c r="S116" s="29"/>
      <c r="T116" s="29"/>
      <c r="U116" s="29"/>
      <c r="V116" s="29"/>
      <c r="W116" s="38"/>
      <c r="X116" s="29"/>
      <c r="Y116" s="29">
        <v>800000</v>
      </c>
      <c r="Z116" s="42"/>
      <c r="AA116" s="29"/>
      <c r="AB116" s="29"/>
      <c r="AC116" s="29"/>
      <c r="AD116" s="29">
        <v>720000</v>
      </c>
      <c r="AE116" s="29"/>
      <c r="AF116" s="29">
        <f t="shared" si="57"/>
        <v>0</v>
      </c>
      <c r="AG116" s="29"/>
      <c r="AH116" s="29"/>
      <c r="AI116" s="29"/>
      <c r="AJ116" s="29"/>
      <c r="AK116" s="29"/>
      <c r="AL116" s="29"/>
      <c r="AM116" s="29"/>
      <c r="AN116" s="38"/>
      <c r="AO116" s="29"/>
      <c r="AP116" s="29"/>
      <c r="AQ116" s="31">
        <f t="shared" si="59"/>
        <v>11800000</v>
      </c>
    </row>
    <row r="117" spans="1:43" ht="13.5" customHeight="1" thickBot="1">
      <c r="A117" s="89"/>
      <c r="B117" s="89"/>
      <c r="C117" s="89"/>
      <c r="D117" s="11" t="s">
        <v>243</v>
      </c>
      <c r="E117" s="29">
        <v>1000000</v>
      </c>
      <c r="F117" s="29">
        <v>10000000</v>
      </c>
      <c r="G117" s="29"/>
      <c r="H117" s="29">
        <v>213398000</v>
      </c>
      <c r="I117" s="42"/>
      <c r="J117" s="29">
        <v>203993425</v>
      </c>
      <c r="K117" s="29"/>
      <c r="L117" s="29"/>
      <c r="M117" s="29">
        <v>10000000</v>
      </c>
      <c r="N117" s="29"/>
      <c r="O117" s="29">
        <f t="shared" si="55"/>
        <v>0</v>
      </c>
      <c r="P117" s="29"/>
      <c r="Q117" s="29"/>
      <c r="R117" s="29"/>
      <c r="S117" s="29"/>
      <c r="T117" s="29"/>
      <c r="U117" s="29"/>
      <c r="V117" s="29"/>
      <c r="W117" s="38"/>
      <c r="X117" s="29"/>
      <c r="Y117" s="29">
        <v>16000000</v>
      </c>
      <c r="Z117" s="42"/>
      <c r="AA117" s="29">
        <v>15000000</v>
      </c>
      <c r="AB117" s="29"/>
      <c r="AC117" s="29"/>
      <c r="AD117" s="29"/>
      <c r="AE117" s="29"/>
      <c r="AF117" s="29">
        <f t="shared" si="57"/>
        <v>0</v>
      </c>
      <c r="AG117" s="29"/>
      <c r="AH117" s="29"/>
      <c r="AI117" s="29"/>
      <c r="AJ117" s="29"/>
      <c r="AK117" s="29"/>
      <c r="AL117" s="29"/>
      <c r="AM117" s="29"/>
      <c r="AN117" s="38"/>
      <c r="AO117" s="29"/>
      <c r="AP117" s="29"/>
      <c r="AQ117" s="31">
        <f t="shared" si="59"/>
        <v>240398000</v>
      </c>
    </row>
    <row r="118" spans="1:43" ht="13.5" customHeight="1" thickBot="1">
      <c r="A118" s="89"/>
      <c r="B118" s="89"/>
      <c r="C118" s="89"/>
      <c r="D118" s="11" t="s">
        <v>244</v>
      </c>
      <c r="E118" s="29">
        <v>2000000</v>
      </c>
      <c r="F118" s="29">
        <v>10000000</v>
      </c>
      <c r="G118" s="29"/>
      <c r="H118" s="29">
        <v>16000000</v>
      </c>
      <c r="I118" s="42"/>
      <c r="J118" s="29"/>
      <c r="K118" s="29"/>
      <c r="L118" s="29"/>
      <c r="M118" s="29">
        <v>15724740</v>
      </c>
      <c r="N118" s="29"/>
      <c r="O118" s="29">
        <f t="shared" si="55"/>
        <v>0</v>
      </c>
      <c r="P118" s="29"/>
      <c r="Q118" s="29"/>
      <c r="R118" s="29"/>
      <c r="S118" s="29"/>
      <c r="T118" s="29"/>
      <c r="U118" s="29"/>
      <c r="V118" s="29"/>
      <c r="W118" s="38"/>
      <c r="X118" s="29"/>
      <c r="Y118" s="29">
        <v>20000000</v>
      </c>
      <c r="Z118" s="42"/>
      <c r="AA118" s="29">
        <v>18911117</v>
      </c>
      <c r="AB118" s="29"/>
      <c r="AC118" s="29"/>
      <c r="AD118" s="29"/>
      <c r="AE118" s="29"/>
      <c r="AF118" s="29">
        <f t="shared" si="57"/>
        <v>0</v>
      </c>
      <c r="AG118" s="29"/>
      <c r="AH118" s="29"/>
      <c r="AI118" s="29"/>
      <c r="AJ118" s="29"/>
      <c r="AK118" s="29"/>
      <c r="AL118" s="29"/>
      <c r="AM118" s="29"/>
      <c r="AN118" s="38"/>
      <c r="AO118" s="29"/>
      <c r="AP118" s="29"/>
      <c r="AQ118" s="31">
        <f t="shared" si="59"/>
        <v>48000000</v>
      </c>
    </row>
    <row r="119" spans="1:43" ht="13.5" customHeight="1" thickBot="1">
      <c r="A119" s="89"/>
      <c r="B119" s="89"/>
      <c r="C119" s="90"/>
      <c r="D119" s="11" t="s">
        <v>245</v>
      </c>
      <c r="E119" s="29">
        <v>784089</v>
      </c>
      <c r="F119" s="29">
        <v>3581141</v>
      </c>
      <c r="G119" s="29">
        <v>6068177</v>
      </c>
      <c r="H119" s="29"/>
      <c r="I119" s="42"/>
      <c r="J119" s="29"/>
      <c r="K119" s="29"/>
      <c r="L119" s="29"/>
      <c r="M119" s="29"/>
      <c r="N119" s="29"/>
      <c r="O119" s="29">
        <f t="shared" si="55"/>
        <v>0</v>
      </c>
      <c r="P119" s="29"/>
      <c r="Q119" s="29"/>
      <c r="R119" s="29"/>
      <c r="S119" s="29"/>
      <c r="T119" s="29"/>
      <c r="U119" s="29"/>
      <c r="V119" s="29"/>
      <c r="W119" s="38"/>
      <c r="X119" s="29"/>
      <c r="Y119" s="29"/>
      <c r="Z119" s="42"/>
      <c r="AA119" s="29"/>
      <c r="AB119" s="29"/>
      <c r="AC119" s="29"/>
      <c r="AD119" s="29"/>
      <c r="AE119" s="29">
        <v>0</v>
      </c>
      <c r="AF119" s="29">
        <f t="shared" si="57"/>
        <v>0</v>
      </c>
      <c r="AG119" s="29"/>
      <c r="AH119" s="29"/>
      <c r="AI119" s="29"/>
      <c r="AJ119" s="29"/>
      <c r="AK119" s="29"/>
      <c r="AL119" s="29"/>
      <c r="AM119" s="29"/>
      <c r="AN119" s="38"/>
      <c r="AO119" s="29"/>
      <c r="AP119" s="29">
        <v>6308</v>
      </c>
      <c r="AQ119" s="31">
        <f t="shared" si="59"/>
        <v>10439715</v>
      </c>
    </row>
    <row r="120" spans="1:43" ht="13.5" customHeight="1" thickBot="1">
      <c r="A120" s="89"/>
      <c r="B120" s="89"/>
      <c r="C120" s="57" t="s">
        <v>246</v>
      </c>
      <c r="D120" s="58"/>
      <c r="E120" s="29">
        <f>E121+E122+E123+E124</f>
        <v>0</v>
      </c>
      <c r="F120" s="29">
        <f aca="true" t="shared" si="90" ref="F120:N120">F121+F122+F123+F124</f>
        <v>0</v>
      </c>
      <c r="G120" s="29">
        <f t="shared" si="90"/>
        <v>0</v>
      </c>
      <c r="H120" s="29">
        <f t="shared" si="90"/>
        <v>1000046</v>
      </c>
      <c r="I120" s="42">
        <f t="shared" si="90"/>
        <v>0</v>
      </c>
      <c r="J120" s="29">
        <f t="shared" si="90"/>
        <v>0</v>
      </c>
      <c r="K120" s="29">
        <f t="shared" si="90"/>
        <v>0</v>
      </c>
      <c r="L120" s="29">
        <f t="shared" si="90"/>
        <v>1000000</v>
      </c>
      <c r="M120" s="29">
        <f t="shared" si="90"/>
        <v>0</v>
      </c>
      <c r="N120" s="29">
        <f t="shared" si="90"/>
        <v>0</v>
      </c>
      <c r="O120" s="29">
        <f t="shared" si="55"/>
        <v>46</v>
      </c>
      <c r="P120" s="29">
        <f aca="true" t="shared" si="91" ref="P120:AE120">P121+P122+P123+P124</f>
        <v>0</v>
      </c>
      <c r="Q120" s="29">
        <f t="shared" si="91"/>
        <v>46</v>
      </c>
      <c r="R120" s="29">
        <f t="shared" si="91"/>
        <v>0</v>
      </c>
      <c r="S120" s="29">
        <f t="shared" si="91"/>
        <v>0</v>
      </c>
      <c r="T120" s="29">
        <f t="shared" si="91"/>
        <v>0</v>
      </c>
      <c r="U120" s="29">
        <f t="shared" si="91"/>
        <v>0</v>
      </c>
      <c r="V120" s="29">
        <f t="shared" si="91"/>
        <v>0</v>
      </c>
      <c r="W120" s="38">
        <f t="shared" si="91"/>
        <v>0</v>
      </c>
      <c r="X120" s="29">
        <f t="shared" si="91"/>
        <v>0</v>
      </c>
      <c r="Y120" s="29">
        <f t="shared" si="91"/>
        <v>15000000</v>
      </c>
      <c r="Z120" s="42">
        <f t="shared" si="91"/>
        <v>0</v>
      </c>
      <c r="AA120" s="29">
        <f t="shared" si="91"/>
        <v>0</v>
      </c>
      <c r="AB120" s="29">
        <f t="shared" si="91"/>
        <v>0</v>
      </c>
      <c r="AC120" s="29">
        <f t="shared" si="91"/>
        <v>0</v>
      </c>
      <c r="AD120" s="29">
        <f t="shared" si="91"/>
        <v>0</v>
      </c>
      <c r="AE120" s="29">
        <f t="shared" si="91"/>
        <v>15000000</v>
      </c>
      <c r="AF120" s="29">
        <f t="shared" si="57"/>
        <v>0</v>
      </c>
      <c r="AG120" s="29">
        <f aca="true" t="shared" si="92" ref="AG120:AP120">AG121+AG122+AG123+AG124</f>
        <v>0</v>
      </c>
      <c r="AH120" s="29">
        <f t="shared" si="92"/>
        <v>0</v>
      </c>
      <c r="AI120" s="29">
        <f t="shared" si="92"/>
        <v>0</v>
      </c>
      <c r="AJ120" s="29">
        <f t="shared" si="92"/>
        <v>0</v>
      </c>
      <c r="AK120" s="29">
        <f t="shared" si="92"/>
        <v>0</v>
      </c>
      <c r="AL120" s="29">
        <f t="shared" si="92"/>
        <v>0</v>
      </c>
      <c r="AM120" s="29">
        <f t="shared" si="92"/>
        <v>0</v>
      </c>
      <c r="AN120" s="38">
        <f t="shared" si="92"/>
        <v>0</v>
      </c>
      <c r="AO120" s="29">
        <f t="shared" si="92"/>
        <v>0</v>
      </c>
      <c r="AP120" s="29">
        <f t="shared" si="92"/>
        <v>0</v>
      </c>
      <c r="AQ120" s="31">
        <f t="shared" si="59"/>
        <v>16000046</v>
      </c>
    </row>
    <row r="121" spans="1:43" ht="13.5" customHeight="1" thickBot="1">
      <c r="A121" s="89"/>
      <c r="B121" s="89"/>
      <c r="C121" s="89"/>
      <c r="D121" s="11" t="s">
        <v>247</v>
      </c>
      <c r="E121" s="29"/>
      <c r="F121" s="29"/>
      <c r="G121" s="29"/>
      <c r="H121" s="29">
        <v>200000</v>
      </c>
      <c r="I121" s="42"/>
      <c r="J121" s="29"/>
      <c r="K121" s="29"/>
      <c r="L121" s="29">
        <v>200000</v>
      </c>
      <c r="M121" s="29"/>
      <c r="N121" s="29"/>
      <c r="O121" s="29">
        <f t="shared" si="55"/>
        <v>0</v>
      </c>
      <c r="P121" s="29"/>
      <c r="Q121" s="29"/>
      <c r="R121" s="29"/>
      <c r="S121" s="29"/>
      <c r="T121" s="29"/>
      <c r="U121" s="29"/>
      <c r="V121" s="29"/>
      <c r="W121" s="38"/>
      <c r="X121" s="29"/>
      <c r="Y121" s="29">
        <v>10000000</v>
      </c>
      <c r="Z121" s="42"/>
      <c r="AA121" s="29"/>
      <c r="AB121" s="29"/>
      <c r="AC121" s="29"/>
      <c r="AD121" s="29"/>
      <c r="AE121" s="29">
        <v>10000000</v>
      </c>
      <c r="AF121" s="29">
        <f t="shared" si="57"/>
        <v>0</v>
      </c>
      <c r="AG121" s="29"/>
      <c r="AH121" s="29"/>
      <c r="AI121" s="29"/>
      <c r="AJ121" s="29"/>
      <c r="AK121" s="29"/>
      <c r="AL121" s="29"/>
      <c r="AM121" s="29"/>
      <c r="AN121" s="38"/>
      <c r="AO121" s="29"/>
      <c r="AP121" s="29"/>
      <c r="AQ121" s="31">
        <f t="shared" si="59"/>
        <v>10200000</v>
      </c>
    </row>
    <row r="122" spans="1:43" ht="13.5" customHeight="1" thickBot="1">
      <c r="A122" s="89"/>
      <c r="B122" s="89"/>
      <c r="C122" s="89"/>
      <c r="D122" s="11" t="s">
        <v>248</v>
      </c>
      <c r="E122" s="29"/>
      <c r="F122" s="29"/>
      <c r="G122" s="29"/>
      <c r="H122" s="29">
        <v>300000</v>
      </c>
      <c r="I122" s="42"/>
      <c r="J122" s="29"/>
      <c r="K122" s="29"/>
      <c r="L122" s="29">
        <v>300000</v>
      </c>
      <c r="M122" s="29"/>
      <c r="N122" s="29"/>
      <c r="O122" s="29">
        <f t="shared" si="55"/>
        <v>0</v>
      </c>
      <c r="P122" s="29"/>
      <c r="Q122" s="29"/>
      <c r="R122" s="29"/>
      <c r="S122" s="29"/>
      <c r="T122" s="29"/>
      <c r="U122" s="29"/>
      <c r="V122" s="29"/>
      <c r="W122" s="38"/>
      <c r="X122" s="29"/>
      <c r="Y122" s="29"/>
      <c r="Z122" s="42"/>
      <c r="AA122" s="29"/>
      <c r="AB122" s="29"/>
      <c r="AC122" s="29"/>
      <c r="AD122" s="29"/>
      <c r="AE122" s="29"/>
      <c r="AF122" s="29">
        <f t="shared" si="57"/>
        <v>0</v>
      </c>
      <c r="AG122" s="29"/>
      <c r="AH122" s="29"/>
      <c r="AI122" s="29"/>
      <c r="AJ122" s="29"/>
      <c r="AK122" s="29"/>
      <c r="AL122" s="29"/>
      <c r="AM122" s="29"/>
      <c r="AN122" s="38"/>
      <c r="AO122" s="29"/>
      <c r="AP122" s="29"/>
      <c r="AQ122" s="31">
        <f t="shared" si="59"/>
        <v>300000</v>
      </c>
    </row>
    <row r="123" spans="1:43" ht="13.5" customHeight="1" thickBot="1">
      <c r="A123" s="89"/>
      <c r="B123" s="89"/>
      <c r="C123" s="89"/>
      <c r="D123" s="11" t="s">
        <v>249</v>
      </c>
      <c r="E123" s="29"/>
      <c r="F123" s="29"/>
      <c r="G123" s="29"/>
      <c r="H123" s="29">
        <v>250046</v>
      </c>
      <c r="I123" s="42"/>
      <c r="J123" s="29"/>
      <c r="K123" s="29"/>
      <c r="L123" s="29">
        <v>250000</v>
      </c>
      <c r="M123" s="29"/>
      <c r="N123" s="29"/>
      <c r="O123" s="29">
        <f t="shared" si="55"/>
        <v>46</v>
      </c>
      <c r="P123" s="29"/>
      <c r="Q123" s="29">
        <v>46</v>
      </c>
      <c r="R123" s="29"/>
      <c r="S123" s="29"/>
      <c r="T123" s="29"/>
      <c r="U123" s="29"/>
      <c r="V123" s="29"/>
      <c r="W123" s="38"/>
      <c r="X123" s="29"/>
      <c r="Y123" s="29"/>
      <c r="Z123" s="42"/>
      <c r="AA123" s="29"/>
      <c r="AB123" s="29"/>
      <c r="AC123" s="29"/>
      <c r="AD123" s="29"/>
      <c r="AE123" s="29"/>
      <c r="AF123" s="29">
        <f t="shared" si="57"/>
        <v>0</v>
      </c>
      <c r="AG123" s="29"/>
      <c r="AH123" s="29"/>
      <c r="AI123" s="29"/>
      <c r="AJ123" s="29"/>
      <c r="AK123" s="29"/>
      <c r="AL123" s="29"/>
      <c r="AM123" s="29"/>
      <c r="AN123" s="38"/>
      <c r="AO123" s="29"/>
      <c r="AP123" s="29"/>
      <c r="AQ123" s="31">
        <f t="shared" si="59"/>
        <v>250046</v>
      </c>
    </row>
    <row r="124" spans="1:43" ht="13.5" customHeight="1">
      <c r="A124" s="89"/>
      <c r="B124" s="89"/>
      <c r="C124" s="89"/>
      <c r="D124" s="10" t="s">
        <v>250</v>
      </c>
      <c r="E124" s="29"/>
      <c r="F124" s="29"/>
      <c r="G124" s="29"/>
      <c r="H124" s="29">
        <v>250000</v>
      </c>
      <c r="I124" s="42"/>
      <c r="J124" s="29"/>
      <c r="K124" s="29"/>
      <c r="L124" s="29">
        <v>250000</v>
      </c>
      <c r="M124" s="29"/>
      <c r="N124" s="29"/>
      <c r="O124" s="29">
        <f t="shared" si="55"/>
        <v>0</v>
      </c>
      <c r="P124" s="29"/>
      <c r="Q124" s="29"/>
      <c r="R124" s="29"/>
      <c r="S124" s="29"/>
      <c r="T124" s="29"/>
      <c r="U124" s="29"/>
      <c r="V124" s="29"/>
      <c r="W124" s="38"/>
      <c r="X124" s="29"/>
      <c r="Y124" s="29">
        <v>5000000</v>
      </c>
      <c r="Z124" s="42"/>
      <c r="AA124" s="29"/>
      <c r="AB124" s="29"/>
      <c r="AC124" s="29"/>
      <c r="AD124" s="29"/>
      <c r="AE124" s="29">
        <v>5000000</v>
      </c>
      <c r="AF124" s="29">
        <f t="shared" si="57"/>
        <v>0</v>
      </c>
      <c r="AG124" s="29"/>
      <c r="AH124" s="29"/>
      <c r="AI124" s="29"/>
      <c r="AJ124" s="29"/>
      <c r="AK124" s="29"/>
      <c r="AL124" s="29"/>
      <c r="AM124" s="29"/>
      <c r="AN124" s="38"/>
      <c r="AO124" s="29"/>
      <c r="AP124" s="29"/>
      <c r="AQ124" s="31">
        <f t="shared" si="59"/>
        <v>5250000</v>
      </c>
    </row>
    <row r="125" spans="1:43" ht="13.5" customHeight="1">
      <c r="A125" s="26"/>
      <c r="B125" s="27"/>
      <c r="C125" s="27"/>
      <c r="D125" s="28" t="s">
        <v>39</v>
      </c>
      <c r="E125" s="32">
        <f>E5+E8+E34+E46+E69+E104</f>
        <v>1302979612</v>
      </c>
      <c r="F125" s="32">
        <f>F5+F8+F34+F46+F69+F104</f>
        <v>2046296428</v>
      </c>
      <c r="G125" s="32">
        <f aca="true" t="shared" si="93" ref="G125:AP125">G5+G8+G34+G46+G69+G104</f>
        <v>175068262</v>
      </c>
      <c r="H125" s="32">
        <f t="shared" si="93"/>
        <v>671321013</v>
      </c>
      <c r="I125" s="43">
        <f t="shared" si="93"/>
        <v>0</v>
      </c>
      <c r="J125" s="32">
        <f t="shared" si="93"/>
        <v>300304773</v>
      </c>
      <c r="K125" s="32">
        <f t="shared" si="93"/>
        <v>368869</v>
      </c>
      <c r="L125" s="32">
        <f t="shared" si="93"/>
        <v>1000000</v>
      </c>
      <c r="M125" s="32">
        <f t="shared" si="93"/>
        <v>58386491</v>
      </c>
      <c r="N125" s="32">
        <f t="shared" si="93"/>
        <v>247755155</v>
      </c>
      <c r="O125" s="32">
        <f t="shared" si="93"/>
        <v>92</v>
      </c>
      <c r="P125" s="32">
        <f aca="true" t="shared" si="94" ref="P125:AE125">P5+P8+P34+P46+P69+P104</f>
        <v>0</v>
      </c>
      <c r="Q125" s="32">
        <f t="shared" si="94"/>
        <v>46</v>
      </c>
      <c r="R125" s="32">
        <f t="shared" si="94"/>
        <v>0</v>
      </c>
      <c r="S125" s="32">
        <f t="shared" si="94"/>
        <v>0</v>
      </c>
      <c r="T125" s="32">
        <f t="shared" si="94"/>
        <v>0</v>
      </c>
      <c r="U125" s="32">
        <f t="shared" si="94"/>
        <v>0</v>
      </c>
      <c r="V125" s="32">
        <f t="shared" si="94"/>
        <v>46</v>
      </c>
      <c r="W125" s="39">
        <f t="shared" si="94"/>
        <v>0</v>
      </c>
      <c r="X125" s="32">
        <f t="shared" si="94"/>
        <v>561971954</v>
      </c>
      <c r="Y125" s="32">
        <f t="shared" si="94"/>
        <v>197228025</v>
      </c>
      <c r="Z125" s="43">
        <f t="shared" si="94"/>
        <v>0</v>
      </c>
      <c r="AA125" s="32">
        <f t="shared" si="94"/>
        <v>36000000</v>
      </c>
      <c r="AB125" s="32">
        <f t="shared" si="94"/>
        <v>3607</v>
      </c>
      <c r="AC125" s="32">
        <f t="shared" si="94"/>
        <v>73</v>
      </c>
      <c r="AD125" s="32">
        <f t="shared" si="94"/>
        <v>37848000</v>
      </c>
      <c r="AE125" s="32">
        <f t="shared" si="94"/>
        <v>24700583</v>
      </c>
      <c r="AF125" s="32">
        <f t="shared" si="93"/>
        <v>3305762</v>
      </c>
      <c r="AG125" s="32">
        <f t="shared" si="93"/>
        <v>0</v>
      </c>
      <c r="AH125" s="32">
        <f t="shared" si="93"/>
        <v>762</v>
      </c>
      <c r="AI125" s="32">
        <f t="shared" si="93"/>
        <v>0</v>
      </c>
      <c r="AJ125" s="32">
        <f t="shared" si="93"/>
        <v>0</v>
      </c>
      <c r="AK125" s="32">
        <f t="shared" si="93"/>
        <v>0</v>
      </c>
      <c r="AL125" s="32">
        <f t="shared" si="93"/>
        <v>0</v>
      </c>
      <c r="AM125" s="32">
        <f t="shared" si="93"/>
        <v>3305000</v>
      </c>
      <c r="AN125" s="39">
        <f t="shared" si="93"/>
        <v>0</v>
      </c>
      <c r="AO125" s="32">
        <f t="shared" si="93"/>
        <v>5210686</v>
      </c>
      <c r="AP125" s="32">
        <f t="shared" si="93"/>
        <v>234766308</v>
      </c>
      <c r="AQ125" s="33">
        <f t="shared" si="59"/>
        <v>5194842288</v>
      </c>
    </row>
    <row r="126" spans="1:43" ht="13.5" customHeight="1" thickBot="1">
      <c r="A126" s="22"/>
      <c r="B126" s="22"/>
      <c r="C126" s="22"/>
      <c r="D126" s="23" t="s">
        <v>731</v>
      </c>
      <c r="E126" s="24">
        <f>Gastos!F3</f>
        <v>1302979612</v>
      </c>
      <c r="F126" s="24">
        <f>Gastos!F71</f>
        <v>2046296428</v>
      </c>
      <c r="G126" s="24">
        <f>Gastos!F152</f>
        <v>175068262</v>
      </c>
      <c r="H126" s="24">
        <f>Gastos!F180</f>
        <v>671321013</v>
      </c>
      <c r="I126" s="44">
        <f>Gastos!F181</f>
        <v>0</v>
      </c>
      <c r="J126" s="24">
        <f>Gastos!F182</f>
        <v>300304773</v>
      </c>
      <c r="K126" s="24">
        <f>Gastos!F183</f>
        <v>368869</v>
      </c>
      <c r="L126" s="24">
        <f>Gastos!F194</f>
        <v>1000000</v>
      </c>
      <c r="M126" s="24">
        <f>Gastos!F195</f>
        <v>58386491</v>
      </c>
      <c r="N126" s="24">
        <f>Gastos!F200</f>
        <v>247755155</v>
      </c>
      <c r="O126" s="24">
        <f>Gastos!F209</f>
        <v>92</v>
      </c>
      <c r="P126" s="24">
        <f>Gastos!F210</f>
        <v>0</v>
      </c>
      <c r="Q126" s="24">
        <f>Gastos!F211</f>
        <v>46</v>
      </c>
      <c r="R126" s="24">
        <f>Gastos!F212</f>
        <v>0</v>
      </c>
      <c r="S126" s="24">
        <f>Gastos!F213</f>
        <v>0</v>
      </c>
      <c r="T126" s="24">
        <f>Gastos!F214</f>
        <v>0</v>
      </c>
      <c r="U126" s="24">
        <f>Gastos!F215</f>
        <v>0</v>
      </c>
      <c r="V126" s="24">
        <f>Gastos!F216</f>
        <v>46</v>
      </c>
      <c r="W126" s="40">
        <f>Gastos!F217</f>
        <v>0</v>
      </c>
      <c r="X126" s="24">
        <f>Gastos!F225</f>
        <v>561971954</v>
      </c>
      <c r="Y126" s="24">
        <f>Gastos!F263</f>
        <v>197228025</v>
      </c>
      <c r="Z126" s="44">
        <f>Gastos!F264</f>
        <v>0</v>
      </c>
      <c r="AA126" s="24">
        <f>Gastos!F265</f>
        <v>36000000</v>
      </c>
      <c r="AB126" s="24">
        <f>Gastos!F266</f>
        <v>3607</v>
      </c>
      <c r="AC126" s="24">
        <f>Gastos!F273</f>
        <v>73</v>
      </c>
      <c r="AD126" s="24">
        <f>Gastos!F274</f>
        <v>37848000</v>
      </c>
      <c r="AE126" s="24">
        <f>Gastos!F275</f>
        <v>24700583</v>
      </c>
      <c r="AF126" s="24">
        <f>Gastos!F280</f>
        <v>3305762</v>
      </c>
      <c r="AG126" s="24">
        <f>Gastos!F281</f>
        <v>0</v>
      </c>
      <c r="AH126" s="24">
        <f>Gastos!F282</f>
        <v>762</v>
      </c>
      <c r="AI126" s="24">
        <f>Gastos!F283</f>
        <v>0</v>
      </c>
      <c r="AJ126" s="24">
        <f>Gastos!F284</f>
        <v>0</v>
      </c>
      <c r="AK126" s="24">
        <f>Gastos!F285</f>
        <v>0</v>
      </c>
      <c r="AL126" s="24">
        <f>Gastos!F286</f>
        <v>0</v>
      </c>
      <c r="AM126" s="24">
        <f>Gastos!F287</f>
        <v>3305000</v>
      </c>
      <c r="AN126" s="40">
        <f>Gastos!F288</f>
        <v>0</v>
      </c>
      <c r="AO126" s="24">
        <f>Gastos!F292</f>
        <v>5210686</v>
      </c>
      <c r="AP126" s="24">
        <f>Gastos!F345</f>
        <v>234766308</v>
      </c>
      <c r="AQ126" s="25">
        <f>E126+F126+G126+H126+X126+Y126+AO126+AP126</f>
        <v>5194842288</v>
      </c>
    </row>
    <row r="127" spans="1:43" ht="13.5" customHeight="1">
      <c r="A127" s="37"/>
      <c r="B127" s="37"/>
      <c r="C127" s="37"/>
      <c r="D127" s="35" t="s">
        <v>567</v>
      </c>
      <c r="E127" s="36">
        <f>E125-E126</f>
        <v>0</v>
      </c>
      <c r="F127" s="36">
        <f aca="true" t="shared" si="95" ref="F127:AQ127">F125-F126</f>
        <v>0</v>
      </c>
      <c r="G127" s="36">
        <f t="shared" si="95"/>
        <v>0</v>
      </c>
      <c r="H127" s="36">
        <f t="shared" si="95"/>
        <v>0</v>
      </c>
      <c r="I127" s="45">
        <f t="shared" si="95"/>
        <v>0</v>
      </c>
      <c r="J127" s="36">
        <f t="shared" si="95"/>
        <v>0</v>
      </c>
      <c r="K127" s="36">
        <f t="shared" si="95"/>
        <v>0</v>
      </c>
      <c r="L127" s="36">
        <f t="shared" si="95"/>
        <v>0</v>
      </c>
      <c r="M127" s="36">
        <f t="shared" si="95"/>
        <v>0</v>
      </c>
      <c r="N127" s="36">
        <f t="shared" si="95"/>
        <v>0</v>
      </c>
      <c r="O127" s="36">
        <f t="shared" si="95"/>
        <v>0</v>
      </c>
      <c r="P127" s="36">
        <f t="shared" si="95"/>
        <v>0</v>
      </c>
      <c r="Q127" s="36">
        <f t="shared" si="95"/>
        <v>0</v>
      </c>
      <c r="R127" s="36">
        <f t="shared" si="95"/>
        <v>0</v>
      </c>
      <c r="S127" s="36">
        <f t="shared" si="95"/>
        <v>0</v>
      </c>
      <c r="T127" s="36">
        <f t="shared" si="95"/>
        <v>0</v>
      </c>
      <c r="U127" s="36">
        <f t="shared" si="95"/>
        <v>0</v>
      </c>
      <c r="V127" s="36">
        <f t="shared" si="95"/>
        <v>0</v>
      </c>
      <c r="W127" s="41">
        <f t="shared" si="95"/>
        <v>0</v>
      </c>
      <c r="X127" s="36">
        <f t="shared" si="95"/>
        <v>0</v>
      </c>
      <c r="Y127" s="36">
        <f t="shared" si="95"/>
        <v>0</v>
      </c>
      <c r="Z127" s="45">
        <f t="shared" si="95"/>
        <v>0</v>
      </c>
      <c r="AA127" s="36">
        <f t="shared" si="95"/>
        <v>0</v>
      </c>
      <c r="AB127" s="36">
        <f t="shared" si="95"/>
        <v>0</v>
      </c>
      <c r="AC127" s="36">
        <f t="shared" si="95"/>
        <v>0</v>
      </c>
      <c r="AD127" s="36">
        <f t="shared" si="95"/>
        <v>0</v>
      </c>
      <c r="AE127" s="36">
        <f t="shared" si="95"/>
        <v>0</v>
      </c>
      <c r="AF127" s="36">
        <f t="shared" si="95"/>
        <v>0</v>
      </c>
      <c r="AG127" s="36">
        <f t="shared" si="95"/>
        <v>0</v>
      </c>
      <c r="AH127" s="36">
        <f t="shared" si="95"/>
        <v>0</v>
      </c>
      <c r="AI127" s="36">
        <f t="shared" si="95"/>
        <v>0</v>
      </c>
      <c r="AJ127" s="36">
        <f t="shared" si="95"/>
        <v>0</v>
      </c>
      <c r="AK127" s="36">
        <f t="shared" si="95"/>
        <v>0</v>
      </c>
      <c r="AL127" s="36">
        <f t="shared" si="95"/>
        <v>0</v>
      </c>
      <c r="AM127" s="36">
        <f t="shared" si="95"/>
        <v>0</v>
      </c>
      <c r="AN127" s="41">
        <f t="shared" si="95"/>
        <v>0</v>
      </c>
      <c r="AO127" s="36">
        <f t="shared" si="95"/>
        <v>0</v>
      </c>
      <c r="AP127" s="36">
        <f t="shared" si="95"/>
        <v>0</v>
      </c>
      <c r="AQ127" s="36">
        <f t="shared" si="95"/>
        <v>0</v>
      </c>
    </row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</sheetData>
  <mergeCells count="82">
    <mergeCell ref="H2:W2"/>
    <mergeCell ref="O3:W3"/>
    <mergeCell ref="Y2:AN2"/>
    <mergeCell ref="AF3:AN3"/>
    <mergeCell ref="M3:M4"/>
    <mergeCell ref="N3:N4"/>
    <mergeCell ref="I3:I4"/>
    <mergeCell ref="J3:J4"/>
    <mergeCell ref="K3:K4"/>
    <mergeCell ref="L3:L4"/>
    <mergeCell ref="C121:C124"/>
    <mergeCell ref="C100:D100"/>
    <mergeCell ref="C101:C103"/>
    <mergeCell ref="B104:D104"/>
    <mergeCell ref="B105:B124"/>
    <mergeCell ref="C105:D105"/>
    <mergeCell ref="C107:D107"/>
    <mergeCell ref="C108:C114"/>
    <mergeCell ref="C115:D115"/>
    <mergeCell ref="C116:C119"/>
    <mergeCell ref="C120:D120"/>
    <mergeCell ref="C91:D91"/>
    <mergeCell ref="C92:C96"/>
    <mergeCell ref="C97:D97"/>
    <mergeCell ref="C98:C99"/>
    <mergeCell ref="B69:D69"/>
    <mergeCell ref="B70:B103"/>
    <mergeCell ref="C70:D70"/>
    <mergeCell ref="C71:C75"/>
    <mergeCell ref="C76:D76"/>
    <mergeCell ref="C77:C80"/>
    <mergeCell ref="C81:D81"/>
    <mergeCell ref="C82:C86"/>
    <mergeCell ref="C87:D87"/>
    <mergeCell ref="C88:C90"/>
    <mergeCell ref="B46:D46"/>
    <mergeCell ref="B47:B68"/>
    <mergeCell ref="C47:D47"/>
    <mergeCell ref="C48:C49"/>
    <mergeCell ref="C50:D50"/>
    <mergeCell ref="C51:C55"/>
    <mergeCell ref="C56:D56"/>
    <mergeCell ref="C57:C64"/>
    <mergeCell ref="C65:D65"/>
    <mergeCell ref="C66:C68"/>
    <mergeCell ref="C29:D29"/>
    <mergeCell ref="C30:C33"/>
    <mergeCell ref="B34:D34"/>
    <mergeCell ref="B35:B45"/>
    <mergeCell ref="C35:D35"/>
    <mergeCell ref="C37:D37"/>
    <mergeCell ref="C39:D39"/>
    <mergeCell ref="C40:C43"/>
    <mergeCell ref="C44:D44"/>
    <mergeCell ref="C15:D15"/>
    <mergeCell ref="C16:C21"/>
    <mergeCell ref="C22:D22"/>
    <mergeCell ref="C23:C28"/>
    <mergeCell ref="AD3:AD4"/>
    <mergeCell ref="AE3:AE4"/>
    <mergeCell ref="A5:A124"/>
    <mergeCell ref="B5:D5"/>
    <mergeCell ref="B6:B7"/>
    <mergeCell ref="C6:D6"/>
    <mergeCell ref="B8:D8"/>
    <mergeCell ref="B9:B33"/>
    <mergeCell ref="C9:D9"/>
    <mergeCell ref="C10:C14"/>
    <mergeCell ref="Z3:Z4"/>
    <mergeCell ref="AA3:AA4"/>
    <mergeCell ref="AB3:AB4"/>
    <mergeCell ref="AC3:AC4"/>
    <mergeCell ref="AQ2:AQ4"/>
    <mergeCell ref="A1:D3"/>
    <mergeCell ref="A4:D4"/>
    <mergeCell ref="E1:AP1"/>
    <mergeCell ref="E2:E4"/>
    <mergeCell ref="F2:F4"/>
    <mergeCell ref="G2:G4"/>
    <mergeCell ref="X2:X4"/>
    <mergeCell ref="AO2:AO4"/>
    <mergeCell ref="AP2:AP4"/>
  </mergeCells>
  <printOptions gridLines="1"/>
  <pageMargins left="0.7874015748031497" right="0.7874015748031497" top="0.984251968503937" bottom="0.984251968503937" header="0" footer="0"/>
  <pageSetup horizontalDpi="300" verticalDpi="300" orientation="landscape" paperSize="9" scale="57" r:id="rId1"/>
  <colBreaks count="2" manualBreakCount="2">
    <brk id="14" max="65535" man="1"/>
    <brk id="28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GCAMPOSL</dc:creator>
  <cp:keywords/>
  <dc:description/>
  <cp:lastModifiedBy>usflblaa</cp:lastModifiedBy>
  <cp:lastPrinted>2009-05-11T16:34:51Z</cp:lastPrinted>
  <dcterms:created xsi:type="dcterms:W3CDTF">2009-04-01T14:38:31Z</dcterms:created>
  <dcterms:modified xsi:type="dcterms:W3CDTF">2009-05-12T11:32:18Z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21;#;#23;#;#22;#</vt:lpwstr>
  </property>
  <property fmtid="{D5CDD505-2E9C-101B-9397-08002B2CF9AE}" pid="4" name="CategoriasPorOrganigra">
    <vt:lpwstr>10;#</vt:lpwstr>
  </property>
  <property fmtid="{D5CDD505-2E9C-101B-9397-08002B2CF9AE}" pid="5" name="ContentTy">
    <vt:lpwstr>MEH General</vt:lpwstr>
  </property>
  <property fmtid="{D5CDD505-2E9C-101B-9397-08002B2CF9AE}" pid="6" name="FechaIn">
    <vt:lpwstr>2009-05-14T00:00:00Z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10;#</vt:lpwstr>
  </property>
  <property fmtid="{D5CDD505-2E9C-101B-9397-08002B2CF9AE}" pid="14" name="MinhacFechaIn">
    <vt:lpwstr>2009-05-14T00:00:00Z</vt:lpwstr>
  </property>
  <property fmtid="{D5CDD505-2E9C-101B-9397-08002B2CF9AE}" pid="15" name="MinhacCategoriasGener">
    <vt:lpwstr>21;#;#23;#;#22;#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2483500.00000000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PublishingExpirationDa">
    <vt:lpwstr/>
  </property>
  <property fmtid="{D5CDD505-2E9C-101B-9397-08002B2CF9AE}" pid="39" name="NumeroInfor">
    <vt:lpwstr/>
  </property>
  <property fmtid="{D5CDD505-2E9C-101B-9397-08002B2CF9AE}" pid="40" name="Fecha de Publicaci">
    <vt:lpwstr/>
  </property>
  <property fmtid="{D5CDD505-2E9C-101B-9397-08002B2CF9AE}" pid="41" name="DocumentoAdjun">
    <vt:lpwstr/>
  </property>
  <property fmtid="{D5CDD505-2E9C-101B-9397-08002B2CF9AE}" pid="42" name="MinhacCategoriasPren">
    <vt:lpwstr/>
  </property>
  <property fmtid="{D5CDD505-2E9C-101B-9397-08002B2CF9AE}" pid="43" name="CategoriasNorm">
    <vt:lpwstr/>
  </property>
  <property fmtid="{D5CDD505-2E9C-101B-9397-08002B2CF9AE}" pid="44" name="CategoriasPren">
    <vt:lpwstr/>
  </property>
  <property fmtid="{D5CDD505-2E9C-101B-9397-08002B2CF9AE}" pid="45" name="MinhacFecha Caducid">
    <vt:lpwstr/>
  </property>
  <property fmtid="{D5CDD505-2E9C-101B-9397-08002B2CF9AE}" pid="46" name="MinhacCaract">
    <vt:lpwstr/>
  </property>
  <property fmtid="{D5CDD505-2E9C-101B-9397-08002B2CF9AE}" pid="47" name="MinhacFechaAprobaci">
    <vt:lpwstr/>
  </property>
  <property fmtid="{D5CDD505-2E9C-101B-9397-08002B2CF9AE}" pid="48" name="MinhacCategoriasNorm">
    <vt:lpwstr/>
  </property>
  <property fmtid="{D5CDD505-2E9C-101B-9397-08002B2CF9AE}" pid="49" name="Idioma_Noticia_Pren">
    <vt:lpwstr/>
  </property>
  <property fmtid="{D5CDD505-2E9C-101B-9397-08002B2CF9AE}" pid="50" name="PlazoPresentacionObservacion">
    <vt:lpwstr/>
  </property>
  <property fmtid="{D5CDD505-2E9C-101B-9397-08002B2CF9AE}" pid="51" name="Tipo Trámi">
    <vt:lpwstr/>
  </property>
  <property fmtid="{D5CDD505-2E9C-101B-9397-08002B2CF9AE}" pid="52" name="_SourceU">
    <vt:lpwstr/>
  </property>
  <property fmtid="{D5CDD505-2E9C-101B-9397-08002B2CF9AE}" pid="53" name="_SharedFileInd">
    <vt:lpwstr/>
  </property>
  <property fmtid="{D5CDD505-2E9C-101B-9397-08002B2CF9AE}" pid="54" name="Cargo del Responsab">
    <vt:lpwstr/>
  </property>
  <property fmtid="{D5CDD505-2E9C-101B-9397-08002B2CF9AE}" pid="55" name="Palabras cla">
    <vt:lpwstr/>
  </property>
  <property fmtid="{D5CDD505-2E9C-101B-9397-08002B2CF9AE}" pid="56" name="TipoProcedimien">
    <vt:lpwstr/>
  </property>
  <property fmtid="{D5CDD505-2E9C-101B-9397-08002B2CF9AE}" pid="57" name="FechaAprobacionJC">
    <vt:lpwstr/>
  </property>
  <property fmtid="{D5CDD505-2E9C-101B-9397-08002B2CF9AE}" pid="58" name="FechaAprobaci">
    <vt:lpwstr/>
  </property>
  <property fmtid="{D5CDD505-2E9C-101B-9397-08002B2CF9AE}" pid="59" name="TipoContratoTAC">
    <vt:lpwstr/>
  </property>
  <property fmtid="{D5CDD505-2E9C-101B-9397-08002B2CF9AE}" pid="60" name="DescripcionNormasTramitaci">
    <vt:lpwstr/>
  </property>
  <property fmtid="{D5CDD505-2E9C-101B-9397-08002B2CF9AE}" pid="61" name="Materi">
    <vt:lpwstr/>
  </property>
  <property fmtid="{D5CDD505-2E9C-101B-9397-08002B2CF9AE}" pid="62" name="MinhacPa">
    <vt:lpwstr/>
  </property>
  <property fmtid="{D5CDD505-2E9C-101B-9397-08002B2CF9AE}" pid="63" name="MateriasNormativaTramitaci">
    <vt:lpwstr/>
  </property>
  <property fmtid="{D5CDD505-2E9C-101B-9397-08002B2CF9AE}" pid="64" name="Fecha_NotaPren">
    <vt:lpwstr/>
  </property>
  <property fmtid="{D5CDD505-2E9C-101B-9397-08002B2CF9AE}" pid="65" name="Organis">
    <vt:lpwstr/>
  </property>
  <property fmtid="{D5CDD505-2E9C-101B-9397-08002B2CF9AE}" pid="66" name="MinhacIdioma_Noticia_Pren">
    <vt:lpwstr/>
  </property>
  <property fmtid="{D5CDD505-2E9C-101B-9397-08002B2CF9AE}" pid="67" name="TemplateU">
    <vt:lpwstr/>
  </property>
  <property fmtid="{D5CDD505-2E9C-101B-9397-08002B2CF9AE}" pid="68" name="Descripci">
    <vt:lpwstr/>
  </property>
  <property fmtid="{D5CDD505-2E9C-101B-9397-08002B2CF9AE}" pid="69" name="Priorid">
    <vt:lpwstr/>
  </property>
  <property fmtid="{D5CDD505-2E9C-101B-9397-08002B2CF9AE}" pid="70" name="NumeroResoluci">
    <vt:lpwstr/>
  </property>
  <property fmtid="{D5CDD505-2E9C-101B-9397-08002B2CF9AE}" pid="71" name="CorreoElectroni">
    <vt:lpwstr/>
  </property>
  <property fmtid="{D5CDD505-2E9C-101B-9397-08002B2CF9AE}" pid="72" name="Caract">
    <vt:lpwstr/>
  </property>
  <property fmtid="{D5CDD505-2E9C-101B-9397-08002B2CF9AE}" pid="73" name="Pa">
    <vt:lpwstr/>
  </property>
  <property fmtid="{D5CDD505-2E9C-101B-9397-08002B2CF9AE}" pid="74" name="MinhacCla">
    <vt:lpwstr/>
  </property>
  <property fmtid="{D5CDD505-2E9C-101B-9397-08002B2CF9AE}" pid="75" name="Solicitan">
    <vt:lpwstr/>
  </property>
  <property fmtid="{D5CDD505-2E9C-101B-9397-08002B2CF9AE}" pid="76" name="Unidad Responsab">
    <vt:lpwstr/>
  </property>
  <property fmtid="{D5CDD505-2E9C-101B-9397-08002B2CF9AE}" pid="77" name="Descripci">
    <vt:lpwstr/>
  </property>
  <property fmtid="{D5CDD505-2E9C-101B-9397-08002B2CF9AE}" pid="78" name="MinhacFechaB">
    <vt:lpwstr/>
  </property>
</Properties>
</file>